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1.HO SO THANG 5 2021\6.KHENTHUONGTHUKHOA_AKHOA_TAINANG_2021\"/>
    </mc:Choice>
  </mc:AlternateContent>
  <xr:revisionPtr revIDLastSave="0" documentId="13_ncr:1_{84C055F0-DE90-4C0D-B278-722CA768A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K_AK_PA2" sheetId="8" r:id="rId1"/>
    <sheet name="HBTN_PA2" sheetId="7" r:id="rId2"/>
  </sheets>
  <definedNames>
    <definedName name="_xlnm._FilterDatabase" localSheetId="1" hidden="1">HBTN_PA2!$A$8:$K$118</definedName>
    <definedName name="_xlnm._FilterDatabase" localSheetId="0" hidden="1">TK_AK_PA2!$A$8:$K$47</definedName>
    <definedName name="_xlnm.Print_Titles" localSheetId="1">HBTN_PA2!$8:$8</definedName>
    <definedName name="_xlnm.Print_Titles" localSheetId="0">TK_AK_PA2!$8:$8</definedName>
    <definedName name="_xlnm.Print_Area" localSheetId="1">HBTN_PA2!$A$1:$K$125</definedName>
    <definedName name="_xlnm.Print_Area" localSheetId="0">TK_AK_PA2!$A$1:$K$50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8" l="1"/>
  <c r="J22" i="8" s="1"/>
  <c r="J35" i="8" l="1"/>
  <c r="C22" i="8"/>
  <c r="C35" i="8"/>
  <c r="A34" i="8"/>
  <c r="A20" i="8"/>
  <c r="A21" i="8" s="1"/>
  <c r="J44" i="8"/>
  <c r="J45" i="8" s="1"/>
  <c r="A44" i="8"/>
  <c r="C45" i="8" s="1"/>
  <c r="J40" i="8"/>
  <c r="J41" i="8" s="1"/>
  <c r="A40" i="8"/>
  <c r="C41" i="8" s="1"/>
  <c r="J31" i="8"/>
  <c r="J32" i="8" s="1"/>
  <c r="A31" i="8"/>
  <c r="C36" i="8" s="1"/>
  <c r="J27" i="8"/>
  <c r="J28" i="8" s="1"/>
  <c r="A27" i="8"/>
  <c r="C28" i="8" s="1"/>
  <c r="J17" i="8"/>
  <c r="J16" i="8"/>
  <c r="J18" i="8" s="1"/>
  <c r="A16" i="8"/>
  <c r="A17" i="8" s="1"/>
  <c r="J12" i="8"/>
  <c r="J13" i="8" s="1"/>
  <c r="A12" i="8"/>
  <c r="C13" i="8" s="1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A55" i="7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J114" i="7"/>
  <c r="J99" i="7"/>
  <c r="J98" i="7"/>
  <c r="J97" i="7"/>
  <c r="J96" i="7"/>
  <c r="J95" i="7"/>
  <c r="A95" i="7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C115" i="7" s="1"/>
  <c r="J94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64" i="7"/>
  <c r="J63" i="7"/>
  <c r="J62" i="7"/>
  <c r="J61" i="7"/>
  <c r="J60" i="7"/>
  <c r="J59" i="7"/>
  <c r="J58" i="7"/>
  <c r="J57" i="7"/>
  <c r="J56" i="7"/>
  <c r="J55" i="7"/>
  <c r="J54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A37" i="7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C50" i="7" s="1"/>
  <c r="J36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C34" i="7" s="1"/>
  <c r="J11" i="7"/>
  <c r="J23" i="8" l="1"/>
  <c r="J36" i="8"/>
  <c r="C46" i="8"/>
  <c r="C18" i="8"/>
  <c r="C23" i="8" s="1"/>
  <c r="J46" i="8"/>
  <c r="C32" i="8"/>
  <c r="J115" i="7"/>
  <c r="J34" i="7"/>
  <c r="J50" i="7"/>
  <c r="J51" i="7" s="1"/>
  <c r="J92" i="7"/>
  <c r="C92" i="7"/>
  <c r="C116" i="7" s="1"/>
  <c r="C117" i="7" s="1"/>
  <c r="C51" i="7"/>
  <c r="C47" i="8" l="1"/>
  <c r="J47" i="8"/>
  <c r="J116" i="7"/>
  <c r="J117" i="7" s="1"/>
</calcChain>
</file>

<file path=xl/sharedStrings.xml><?xml version="1.0" encoding="utf-8"?>
<sst xmlns="http://schemas.openxmlformats.org/spreadsheetml/2006/main" count="783" uniqueCount="383">
  <si>
    <t>MSSV</t>
  </si>
  <si>
    <t>Khoa Quản trị kinh doanh</t>
  </si>
  <si>
    <t>Quỳnh</t>
  </si>
  <si>
    <t>Khoa</t>
  </si>
  <si>
    <t>An</t>
  </si>
  <si>
    <t>Thư</t>
  </si>
  <si>
    <t>CLC_21DQT03</t>
  </si>
  <si>
    <t>Bảo</t>
  </si>
  <si>
    <t>Nguyễn Thị Ngọc</t>
  </si>
  <si>
    <t>Như</t>
  </si>
  <si>
    <t>Khang</t>
  </si>
  <si>
    <t>Ngân</t>
  </si>
  <si>
    <t>Linh</t>
  </si>
  <si>
    <t>2121002112</t>
  </si>
  <si>
    <t>Phùng Minh</t>
  </si>
  <si>
    <t>21DKQ02</t>
  </si>
  <si>
    <t>Khoa Thương mại</t>
  </si>
  <si>
    <t>Thảo</t>
  </si>
  <si>
    <t>21DKQ01</t>
  </si>
  <si>
    <t>21DKQ03</t>
  </si>
  <si>
    <t>Trinh</t>
  </si>
  <si>
    <t>Dung</t>
  </si>
  <si>
    <t>2121002095</t>
  </si>
  <si>
    <t>Phan Nguyễn Hồng</t>
  </si>
  <si>
    <t>Lam</t>
  </si>
  <si>
    <t>Khoa Tài chính - Ngân hàng</t>
  </si>
  <si>
    <t>Hương</t>
  </si>
  <si>
    <t>Ngọc</t>
  </si>
  <si>
    <t>CLC_21DMA01</t>
  </si>
  <si>
    <t>Khoa Marketing</t>
  </si>
  <si>
    <t>Châu</t>
  </si>
  <si>
    <t>Yến</t>
  </si>
  <si>
    <t>Thi</t>
  </si>
  <si>
    <t>Tùng</t>
  </si>
  <si>
    <t>Vy</t>
  </si>
  <si>
    <t>Khoa Kinh tế - Luật</t>
  </si>
  <si>
    <t>Nguyễn Thành</t>
  </si>
  <si>
    <t>Viện Đào tạo Quốc tế</t>
  </si>
  <si>
    <t>Phương</t>
  </si>
  <si>
    <t>CLC_21DQT06</t>
  </si>
  <si>
    <t>Đạt</t>
  </si>
  <si>
    <t>Quyên</t>
  </si>
  <si>
    <t>Kim</t>
  </si>
  <si>
    <t>Thắng</t>
  </si>
  <si>
    <t>2121001889</t>
  </si>
  <si>
    <t>Nguyễn Thị Kim</t>
  </si>
  <si>
    <t>21DMA02</t>
  </si>
  <si>
    <t>2121001905</t>
  </si>
  <si>
    <t>Võ Dương Diễm</t>
  </si>
  <si>
    <t>21DMA01</t>
  </si>
  <si>
    <t>Nhi</t>
  </si>
  <si>
    <t>Bùi Thị Kim</t>
  </si>
  <si>
    <t>Chi</t>
  </si>
  <si>
    <t>Nhung</t>
  </si>
  <si>
    <t>CLC_21DTM06</t>
  </si>
  <si>
    <t>Tân</t>
  </si>
  <si>
    <t>Khánh</t>
  </si>
  <si>
    <t>Nguyễn Thị Huỳnh</t>
  </si>
  <si>
    <t>Thùy</t>
  </si>
  <si>
    <t>Phú</t>
  </si>
  <si>
    <t>Lành</t>
  </si>
  <si>
    <t>Tường</t>
  </si>
  <si>
    <t>Thy</t>
  </si>
  <si>
    <t>Nguyễn Thị Mỹ</t>
  </si>
  <si>
    <t>Duyên</t>
  </si>
  <si>
    <t>Vi</t>
  </si>
  <si>
    <t>Võ Thị Hồng</t>
  </si>
  <si>
    <t>Khoa Ngoại ngữ</t>
  </si>
  <si>
    <t>Trần Thị Kim</t>
  </si>
  <si>
    <t>Trần Anh</t>
  </si>
  <si>
    <t>2121001909</t>
  </si>
  <si>
    <t>Phạm Huỳnh</t>
  </si>
  <si>
    <t>21DMA04</t>
  </si>
  <si>
    <t>21DMA03</t>
  </si>
  <si>
    <t>Nghi</t>
  </si>
  <si>
    <t>Hoàng Xuân</t>
  </si>
  <si>
    <t>Oanh</t>
  </si>
  <si>
    <t>Uyên</t>
  </si>
  <si>
    <t>Trần Thị Ngọc</t>
  </si>
  <si>
    <t>Trâm</t>
  </si>
  <si>
    <t>Đặng Thị Yến</t>
  </si>
  <si>
    <t>Trúc</t>
  </si>
  <si>
    <t>CLC_21DTC01</t>
  </si>
  <si>
    <t>Anh</t>
  </si>
  <si>
    <t>Nguyễn Ngọc Mai</t>
  </si>
  <si>
    <t>Khoa Du lịch</t>
  </si>
  <si>
    <t>21DKS03</t>
  </si>
  <si>
    <t>Ân</t>
  </si>
  <si>
    <t>Long</t>
  </si>
  <si>
    <t>21DEM02</t>
  </si>
  <si>
    <t>21DMA05</t>
  </si>
  <si>
    <t>Vũ</t>
  </si>
  <si>
    <t>Lê Thị Cẩm</t>
  </si>
  <si>
    <t>My</t>
  </si>
  <si>
    <t>21DQT07</t>
  </si>
  <si>
    <t>Nguyễn Minh</t>
  </si>
  <si>
    <t>Ly</t>
  </si>
  <si>
    <t>Ánh</t>
  </si>
  <si>
    <t>Phạm Duy</t>
  </si>
  <si>
    <t>Trang</t>
  </si>
  <si>
    <t>Lê Quốc</t>
  </si>
  <si>
    <t>Hoàng</t>
  </si>
  <si>
    <t>CLC_21DTC02</t>
  </si>
  <si>
    <t>Nguyễn Xuân</t>
  </si>
  <si>
    <t>CLC_21DTM01</t>
  </si>
  <si>
    <t>Phụng</t>
  </si>
  <si>
    <t>CLC_21DMC02</t>
  </si>
  <si>
    <t>CLC_21DMA03</t>
  </si>
  <si>
    <t>CLC_21DMA04</t>
  </si>
  <si>
    <t>CLC_21DMC05</t>
  </si>
  <si>
    <t>Lợi</t>
  </si>
  <si>
    <t>CLC_21DMA02</t>
  </si>
  <si>
    <t>Nguyễn Văn</t>
  </si>
  <si>
    <t>CLC_21DMC03</t>
  </si>
  <si>
    <t>Trần Minh</t>
  </si>
  <si>
    <t>CLC_21DMC01</t>
  </si>
  <si>
    <t>Lê Đức</t>
  </si>
  <si>
    <t>Luân</t>
  </si>
  <si>
    <t>2121000008</t>
  </si>
  <si>
    <t>Trần Duy</t>
  </si>
  <si>
    <t>Hải</t>
  </si>
  <si>
    <t>Giang</t>
  </si>
  <si>
    <t>2121011041</t>
  </si>
  <si>
    <t>Võ Thành</t>
  </si>
  <si>
    <t>Phan Thị Kim</t>
  </si>
  <si>
    <t>Nguyễn Hồng</t>
  </si>
  <si>
    <t>Nguyễn Thị Như</t>
  </si>
  <si>
    <t>2121006275</t>
  </si>
  <si>
    <t>Lê Thị Xuân</t>
  </si>
  <si>
    <t>Võ Huỳnh Ngọc</t>
  </si>
  <si>
    <t>Tuyết</t>
  </si>
  <si>
    <t>2121007370</t>
  </si>
  <si>
    <t>Thạch Như</t>
  </si>
  <si>
    <t>2121007262</t>
  </si>
  <si>
    <t>Bùi Thị Vân</t>
  </si>
  <si>
    <t>2121007268</t>
  </si>
  <si>
    <t>Xuyến</t>
  </si>
  <si>
    <t>2121007281</t>
  </si>
  <si>
    <t>2121007283</t>
  </si>
  <si>
    <t>Võ Thùy Như</t>
  </si>
  <si>
    <t>Lan</t>
  </si>
  <si>
    <t>Nguyễn Thùy</t>
  </si>
  <si>
    <t>Phạm Hoàng</t>
  </si>
  <si>
    <t>Nguyễn Ngọc Tường</t>
  </si>
  <si>
    <t>CLC_21DMA05</t>
  </si>
  <si>
    <t>Nguyễn Thị Tuyết</t>
  </si>
  <si>
    <t>Cường</t>
  </si>
  <si>
    <t>2121003371</t>
  </si>
  <si>
    <t>Nguyễn Võ Quế</t>
  </si>
  <si>
    <t>2121003372</t>
  </si>
  <si>
    <t>Trương Thị Trúc</t>
  </si>
  <si>
    <t>2121003387</t>
  </si>
  <si>
    <t>Hà Nhật</t>
  </si>
  <si>
    <t>Nguyễn Quỳnh</t>
  </si>
  <si>
    <t>CLC_21DMC06</t>
  </si>
  <si>
    <t>2121003390</t>
  </si>
  <si>
    <t>Nguyễn Hoàng Ái</t>
  </si>
  <si>
    <t>Hạnh</t>
  </si>
  <si>
    <t>2121009641</t>
  </si>
  <si>
    <t>Trần Thanh Nhã</t>
  </si>
  <si>
    <t>IP_21DQT01</t>
  </si>
  <si>
    <t>2121009846</t>
  </si>
  <si>
    <t>Trần Kim</t>
  </si>
  <si>
    <t>Lê Thị Thùy</t>
  </si>
  <si>
    <t>Tín</t>
  </si>
  <si>
    <t>2121003350</t>
  </si>
  <si>
    <t>Nguyễn Lê Như</t>
  </si>
  <si>
    <t>2121003354</t>
  </si>
  <si>
    <t>2121003357</t>
  </si>
  <si>
    <t>Đỗ Thị Hồng</t>
  </si>
  <si>
    <t>Thơ</t>
  </si>
  <si>
    <t>Nguyễn Thị Trúc</t>
  </si>
  <si>
    <t>2121008081</t>
  </si>
  <si>
    <t>Nam</t>
  </si>
  <si>
    <t>21DKQ04</t>
  </si>
  <si>
    <t>2121008440</t>
  </si>
  <si>
    <t>2121007291</t>
  </si>
  <si>
    <t>Huỳnh Trầm</t>
  </si>
  <si>
    <t>2121007292</t>
  </si>
  <si>
    <t>2121007404</t>
  </si>
  <si>
    <t>Huỳnh Trần Trâm</t>
  </si>
  <si>
    <t>2121008334</t>
  </si>
  <si>
    <t>Nguyễn Lê Duy</t>
  </si>
  <si>
    <t>2121007984</t>
  </si>
  <si>
    <t>Phạm Minh</t>
  </si>
  <si>
    <t>2121008111</t>
  </si>
  <si>
    <t>Trác Ngọc</t>
  </si>
  <si>
    <t>2121008118</t>
  </si>
  <si>
    <t>Phạm Thị Minh</t>
  </si>
  <si>
    <t>2121008018</t>
  </si>
  <si>
    <t>2121008020</t>
  </si>
  <si>
    <t>Thái Thị Thanh</t>
  </si>
  <si>
    <t>Tiến</t>
  </si>
  <si>
    <t>2121007227</t>
  </si>
  <si>
    <t>Trần Mỹ</t>
  </si>
  <si>
    <t>2121007228</t>
  </si>
  <si>
    <t>2121007313</t>
  </si>
  <si>
    <t>Đàm Triệu</t>
  </si>
  <si>
    <t>Lê Nguyễn Anh</t>
  </si>
  <si>
    <t>2121008042</t>
  </si>
  <si>
    <t>Vũ Phương</t>
  </si>
  <si>
    <t>2121008044</t>
  </si>
  <si>
    <t>Nguyễn Lê Tố</t>
  </si>
  <si>
    <t>2121008047</t>
  </si>
  <si>
    <t>Nguyễn Thị Đỗ</t>
  </si>
  <si>
    <t>2121007554</t>
  </si>
  <si>
    <t>Lê Ngọc Vân</t>
  </si>
  <si>
    <t>Phạm Thị Hồng</t>
  </si>
  <si>
    <t>2121007239</t>
  </si>
  <si>
    <t>Bùi Lê Đan</t>
  </si>
  <si>
    <t>2121007257</t>
  </si>
  <si>
    <t>2121007258</t>
  </si>
  <si>
    <t>Phan Phú</t>
  </si>
  <si>
    <t>Sang</t>
  </si>
  <si>
    <t>2121007359</t>
  </si>
  <si>
    <t>Lê Trung</t>
  </si>
  <si>
    <t>21DMA06</t>
  </si>
  <si>
    <t>Thái</t>
  </si>
  <si>
    <t>IP_21DMA03</t>
  </si>
  <si>
    <t>CLC_21DTM09</t>
  </si>
  <si>
    <t>CLC_21DTM08</t>
  </si>
  <si>
    <t>21DTA03</t>
  </si>
  <si>
    <t>2121011609</t>
  </si>
  <si>
    <t>Vũ Thị</t>
  </si>
  <si>
    <t>2121011683</t>
  </si>
  <si>
    <t>Lê Thái</t>
  </si>
  <si>
    <t>2121011815</t>
  </si>
  <si>
    <t>Đặng Kiều</t>
  </si>
  <si>
    <t>2121011910</t>
  </si>
  <si>
    <t>Nguyễn Phan Minh</t>
  </si>
  <si>
    <t>2121012081</t>
  </si>
  <si>
    <t>2121012135</t>
  </si>
  <si>
    <t>Tươi</t>
  </si>
  <si>
    <t>2121012156</t>
  </si>
  <si>
    <t>Đoàn Bùi Phi</t>
  </si>
  <si>
    <t>2121012199</t>
  </si>
  <si>
    <t>Bùi Viết</t>
  </si>
  <si>
    <t>Thoại</t>
  </si>
  <si>
    <t>2121013706</t>
  </si>
  <si>
    <t>2121013734</t>
  </si>
  <si>
    <t>2121013127</t>
  </si>
  <si>
    <t>Bùi Thị Ngọc</t>
  </si>
  <si>
    <t>2121013297</t>
  </si>
  <si>
    <t>2121013512</t>
  </si>
  <si>
    <t>2121012758</t>
  </si>
  <si>
    <t>Trần Nữ Đan</t>
  </si>
  <si>
    <t>Thục</t>
  </si>
  <si>
    <t>2121012802</t>
  </si>
  <si>
    <t>2121012828</t>
  </si>
  <si>
    <t>2121012838</t>
  </si>
  <si>
    <t>Mai Ngọc</t>
  </si>
  <si>
    <t>2121012945</t>
  </si>
  <si>
    <t>Tiết Thu</t>
  </si>
  <si>
    <t>Đình</t>
  </si>
  <si>
    <t>2121012968</t>
  </si>
  <si>
    <t>2121012975</t>
  </si>
  <si>
    <t>Hồ Viết Minh</t>
  </si>
  <si>
    <t>Lê Minh</t>
  </si>
  <si>
    <t>2121012333</t>
  </si>
  <si>
    <t>Ngô</t>
  </si>
  <si>
    <t>Trần Thảo</t>
  </si>
  <si>
    <t>2121012534</t>
  </si>
  <si>
    <t>Trương Thảo</t>
  </si>
  <si>
    <t>Vũ Hoàng</t>
  </si>
  <si>
    <t>Trần Bảo</t>
  </si>
  <si>
    <t>Võ Ngọc Phương</t>
  </si>
  <si>
    <t>2121006592</t>
  </si>
  <si>
    <t>Huỳnh Dương Khánh</t>
  </si>
  <si>
    <t>2121006609</t>
  </si>
  <si>
    <t>2121004420</t>
  </si>
  <si>
    <t>Nguyễn Dương Hương</t>
  </si>
  <si>
    <t>2121012876</t>
  </si>
  <si>
    <t>Đỗ Khánh</t>
  </si>
  <si>
    <t>2121002093</t>
  </si>
  <si>
    <t>Mai Thị Tú</t>
  </si>
  <si>
    <t>2121002106</t>
  </si>
  <si>
    <t>2121007355</t>
  </si>
  <si>
    <t>2121007246</t>
  </si>
  <si>
    <t>Trần Thị Hà</t>
  </si>
  <si>
    <t>2121007266</t>
  </si>
  <si>
    <t>2121010911</t>
  </si>
  <si>
    <t>Phan Tuấn</t>
  </si>
  <si>
    <t>2121012084</t>
  </si>
  <si>
    <t>2121013460</t>
  </si>
  <si>
    <t>Phạm Hùng</t>
  </si>
  <si>
    <t>2121013396</t>
  </si>
  <si>
    <t>2121013370</t>
  </si>
  <si>
    <t>Trần Thành</t>
  </si>
  <si>
    <t>2121008010</t>
  </si>
  <si>
    <t>Phạm Thị Phương</t>
  </si>
  <si>
    <t>2121007242</t>
  </si>
  <si>
    <t>2121007293</t>
  </si>
  <si>
    <t>2121011953</t>
  </si>
  <si>
    <t>Huỳnh Thị Bích</t>
  </si>
  <si>
    <t>2121012425</t>
  </si>
  <si>
    <t>2121012647</t>
  </si>
  <si>
    <t>Vũ Thị Tuyết</t>
  </si>
  <si>
    <t>2121012522</t>
  </si>
  <si>
    <t>2121002134</t>
  </si>
  <si>
    <t>2121008155</t>
  </si>
  <si>
    <t>2121006665</t>
  </si>
  <si>
    <t>Trần Thanh Cẩm</t>
  </si>
  <si>
    <t>2121012404</t>
  </si>
  <si>
    <t>2121006269</t>
  </si>
  <si>
    <t>Hoàng Nhật</t>
  </si>
  <si>
    <t>2121007989</t>
  </si>
  <si>
    <t>Phạm Thị Hạ</t>
  </si>
  <si>
    <t>2121013080</t>
  </si>
  <si>
    <t>2121013856</t>
  </si>
  <si>
    <t>2121012429</t>
  </si>
  <si>
    <t>Trần Võ Kiều</t>
  </si>
  <si>
    <t>2121012438</t>
  </si>
  <si>
    <t>Hoàng Đức</t>
  </si>
  <si>
    <t>2121013424</t>
  </si>
  <si>
    <t>2121013500</t>
  </si>
  <si>
    <t>Trịnh Thị Hồng</t>
  </si>
  <si>
    <t>2121012221</t>
  </si>
  <si>
    <t>Phạm Lê Hoàng</t>
  </si>
  <si>
    <t>2121003379</t>
  </si>
  <si>
    <t>2121013520</t>
  </si>
  <si>
    <t>2121013380</t>
  </si>
  <si>
    <t>Phan Đoàn Anh</t>
  </si>
  <si>
    <t>Xuyên</t>
  </si>
  <si>
    <t>2121002099</t>
  </si>
  <si>
    <t>2121002100</t>
  </si>
  <si>
    <t>2121011071</t>
  </si>
  <si>
    <t>Nguyễn Thiên</t>
  </si>
  <si>
    <t>2121002118</t>
  </si>
  <si>
    <t>Trương Bình Cẩm</t>
  </si>
  <si>
    <t>2121007294</t>
  </si>
  <si>
    <t>2121013122</t>
  </si>
  <si>
    <t>2121007259</t>
  </si>
  <si>
    <t>2121012387</t>
  </si>
  <si>
    <t>Nguyễn Sơn</t>
  </si>
  <si>
    <t>2121013192</t>
  </si>
  <si>
    <t>BỘ TÀI CHÍNH</t>
  </si>
  <si>
    <t>CỘNG HÒA XÃ HỘI CHỦ NGHĨA VIỆT NAM</t>
  </si>
  <si>
    <t>TRƯỜNG ĐẠI HỌC TÀI CHÍNH - MARKETING</t>
  </si>
  <si>
    <t>STT</t>
  </si>
  <si>
    <t>ThS. Nguyễn Thanh Hải</t>
  </si>
  <si>
    <t>TRONG KỲ TUYỂN SINH ĐẠI HỌC HỆ CHÍNH QUY NĂM 2021</t>
  </si>
  <si>
    <t>(Kèm theo Quyết định số                 /QĐ-ĐHTCM ngày     / 11 /2021)</t>
  </si>
  <si>
    <t>Danh hiệu</t>
  </si>
  <si>
    <t>Độc lập - Tự do - Hạnh phúc</t>
  </si>
  <si>
    <t xml:space="preserve">DANH SÁCH SINH VIÊN ĐẠT THỦ KHOA - Á KHOA </t>
  </si>
  <si>
    <t>Họ</t>
  </si>
  <si>
    <t>Tên</t>
  </si>
  <si>
    <t>Lớp SV</t>
  </si>
  <si>
    <t>Khoa/Viện</t>
  </si>
  <si>
    <t xml:space="preserve">Điểm xét Học bổng
(Không cộng điểm ưu tiên) </t>
  </si>
  <si>
    <t xml:space="preserve">Mức học bổng (% học phí) </t>
  </si>
  <si>
    <t>1. Chương trình Đại trà-Đặc thù</t>
  </si>
  <si>
    <t>Thủ Khoa</t>
  </si>
  <si>
    <t>Á Khoa</t>
  </si>
  <si>
    <t xml:space="preserve">Cộng: </t>
  </si>
  <si>
    <t xml:space="preserve">Sinh viên </t>
  </si>
  <si>
    <t>2. Chương trình chất lượng cao-Quốc tế</t>
  </si>
  <si>
    <t xml:space="preserve">Cộng (I): </t>
  </si>
  <si>
    <t>II. HÌNH THỨC XÉT KẾT QUẢ HỌC TẬP THPT (Học bạ THPT)</t>
  </si>
  <si>
    <t xml:space="preserve">Cộng (II): </t>
  </si>
  <si>
    <t>III. HÌNH THỨC XÉT KẾT QUẢ KỲ THI ĐÁNH GIÁ NĂNG LỰC DO ĐẠI HỌC QUỐC GIA TỔ CHỨC</t>
  </si>
  <si>
    <t xml:space="preserve">Cộng (III): </t>
  </si>
  <si>
    <t>Tổng cộng(I+II+III):</t>
  </si>
  <si>
    <t>NGƯỜI LẬP</t>
  </si>
  <si>
    <t>PHÒNG P. CTSV</t>
  </si>
  <si>
    <t>PHÒNG P. QLĐT</t>
  </si>
  <si>
    <t>PHÒNG KHTC</t>
  </si>
  <si>
    <t>HIỆU TRƯỞNG</t>
  </si>
  <si>
    <t>Thái T. Lan Anh</t>
  </si>
  <si>
    <t xml:space="preserve">DANH SÁCH SINH VIÊN ĐẠT ĐIỂM CAO ĐƯỢC CẤP HỌC BỔNG TÀI NĂNG </t>
  </si>
  <si>
    <t>HB Tài năng</t>
  </si>
  <si>
    <t>Cộng (I)</t>
  </si>
  <si>
    <t>Cộng (II)</t>
  </si>
  <si>
    <t>Tổng cộng:</t>
  </si>
  <si>
    <t>Số TK Sinh viên</t>
  </si>
  <si>
    <t>TS. Huỳnh Thế Nguyễn</t>
  </si>
  <si>
    <t>ThS. Hoàng Thái Hưng</t>
  </si>
  <si>
    <t xml:space="preserve">Số tiền (đ) </t>
  </si>
  <si>
    <t>Một tỷ hai trăm bốn mươi ba triệu hai trăm ngàn đồng chẵn./.</t>
  </si>
  <si>
    <t xml:space="preserve">I. HÌNH THỨC XÉT KẾT QUẢ THI THPT </t>
  </si>
  <si>
    <t>2. Chương trình chất lượng cao</t>
  </si>
  <si>
    <t>Hai trăm sáu mươi sáu triệu bốn trăm ngàn đồng chẵn./.</t>
  </si>
  <si>
    <t>3. Chương trình Quốc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</si>
</sst>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.5"/>
      <name val="Times New Roman"/>
      <family val="1"/>
    </font>
    <font>
      <b/>
      <sz val="14.5"/>
      <color theme="1"/>
      <name val="Times New Roman"/>
      <family val="1"/>
    </font>
    <font>
      <i/>
      <sz val="14.5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.5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64" fontId="5" fillId="2" borderId="0" xfId="1" quotePrefix="1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7" fillId="0" borderId="1" xfId="0" applyNumberFormat="1" applyFont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3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4" fontId="5" fillId="2" borderId="1" xfId="1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2" xfId="1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right" vertical="center"/>
    </xf>
    <xf numFmtId="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2" fontId="16" fillId="2" borderId="1" xfId="1" applyNumberFormat="1" applyFont="1" applyFill="1" applyBorder="1" applyAlignment="1">
      <alignment horizontal="center" vertical="center"/>
    </xf>
    <xf numFmtId="2" fontId="17" fillId="2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3" fontId="7" fillId="2" borderId="0" xfId="1" applyFont="1" applyFill="1" applyAlignment="1">
      <alignment horizontal="center"/>
    </xf>
    <xf numFmtId="0" fontId="18" fillId="2" borderId="0" xfId="0" applyFont="1" applyFill="1"/>
    <xf numFmtId="0" fontId="7" fillId="2" borderId="0" xfId="0" applyFont="1" applyFill="1"/>
    <xf numFmtId="0" fontId="1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0" fillId="2" borderId="0" xfId="0" applyFont="1" applyFill="1"/>
    <xf numFmtId="0" fontId="18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0" fillId="2" borderId="0" xfId="0" applyFont="1" applyFill="1" applyAlignment="1">
      <alignment horizontal="center"/>
    </xf>
    <xf numFmtId="164" fontId="5" fillId="2" borderId="2" xfId="1" quotePrefix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8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3">
    <cellStyle name="Bình thường" xfId="0" builtinId="0"/>
    <cellStyle name="Dấu phẩy" xfId="1" builtinId="3"/>
    <cellStyle name="Phần trăm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0</xdr:rowOff>
    </xdr:from>
    <xdr:to>
      <xdr:col>2</xdr:col>
      <xdr:colOff>1504950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68C939C-5786-4D68-885C-FAE8B6A00E9C}"/>
            </a:ext>
          </a:extLst>
        </xdr:cNvPr>
        <xdr:cNvCxnSpPr/>
      </xdr:nvCxnSpPr>
      <xdr:spPr>
        <a:xfrm>
          <a:off x="2105025" y="447675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10443</xdr:rowOff>
    </xdr:from>
    <xdr:to>
      <xdr:col>9</xdr:col>
      <xdr:colOff>952500</xdr:colOff>
      <xdr:row>2</xdr:row>
      <xdr:rowOff>10443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710F2C-9259-4A05-82FF-74CF30F97EA5}"/>
            </a:ext>
          </a:extLst>
        </xdr:cNvPr>
        <xdr:cNvCxnSpPr/>
      </xdr:nvCxnSpPr>
      <xdr:spPr>
        <a:xfrm>
          <a:off x="6629400" y="458118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2</xdr:col>
      <xdr:colOff>1321195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02A20D-67AA-4B7E-9588-299EDFC6265A}"/>
            </a:ext>
          </a:extLst>
        </xdr:cNvPr>
        <xdr:cNvCxnSpPr/>
      </xdr:nvCxnSpPr>
      <xdr:spPr>
        <a:xfrm>
          <a:off x="1657350" y="447675"/>
          <a:ext cx="883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2</xdr:row>
      <xdr:rowOff>19968</xdr:rowOff>
    </xdr:from>
    <xdr:to>
      <xdr:col>9</xdr:col>
      <xdr:colOff>1228725</xdr:colOff>
      <xdr:row>2</xdr:row>
      <xdr:rowOff>19968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8E8C52-E1FC-4878-8DA6-79EE7AA7594C}"/>
            </a:ext>
          </a:extLst>
        </xdr:cNvPr>
        <xdr:cNvCxnSpPr/>
      </xdr:nvCxnSpPr>
      <xdr:spPr>
        <a:xfrm>
          <a:off x="6677025" y="467643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C29-AF1E-4880-A76D-D21061D1A010}">
  <sheetPr>
    <tabColor rgb="FFFFFF00"/>
  </sheetPr>
  <dimension ref="A1:K55"/>
  <sheetViews>
    <sheetView tabSelected="1" zoomScaleNormal="100" workbookViewId="0">
      <selection activeCell="A43" sqref="A43"/>
    </sheetView>
  </sheetViews>
  <sheetFormatPr defaultRowHeight="15" x14ac:dyDescent="0.25"/>
  <cols>
    <col min="1" max="1" width="9.140625" style="1"/>
    <col min="2" max="2" width="14.28515625" bestFit="1" customWidth="1"/>
    <col min="3" max="3" width="26.28515625" bestFit="1" customWidth="1"/>
    <col min="4" max="4" width="11.5703125" bestFit="1" customWidth="1"/>
    <col min="5" max="5" width="13.28515625" bestFit="1" customWidth="1"/>
    <col min="6" max="6" width="13.140625" customWidth="1"/>
    <col min="7" max="7" width="8.85546875" customWidth="1"/>
    <col min="8" max="8" width="9.85546875" customWidth="1"/>
    <col min="9" max="9" width="7.85546875" customWidth="1"/>
    <col min="10" max="10" width="16.85546875" customWidth="1"/>
    <col min="11" max="11" width="9.85546875" style="98" customWidth="1"/>
  </cols>
  <sheetData>
    <row r="1" spans="1:11" ht="16.5" x14ac:dyDescent="0.25">
      <c r="A1" s="118" t="s">
        <v>335</v>
      </c>
      <c r="B1" s="118"/>
      <c r="C1" s="118"/>
      <c r="D1" s="118"/>
      <c r="E1" s="118"/>
      <c r="F1" s="4"/>
      <c r="G1" s="119" t="s">
        <v>336</v>
      </c>
      <c r="H1" s="119"/>
      <c r="I1" s="119"/>
      <c r="J1" s="119"/>
      <c r="K1" s="119"/>
    </row>
    <row r="2" spans="1:11" ht="18.75" x14ac:dyDescent="0.3">
      <c r="A2" s="120" t="s">
        <v>337</v>
      </c>
      <c r="B2" s="120"/>
      <c r="C2" s="120"/>
      <c r="D2" s="120"/>
      <c r="E2" s="120"/>
      <c r="F2" s="4"/>
      <c r="G2" s="121" t="s">
        <v>343</v>
      </c>
      <c r="H2" s="121"/>
      <c r="I2" s="121"/>
      <c r="J2" s="121"/>
      <c r="K2" s="121"/>
    </row>
    <row r="3" spans="1:11" ht="15.75" x14ac:dyDescent="0.25">
      <c r="A3" s="8"/>
      <c r="B3" s="6"/>
      <c r="C3" s="7"/>
      <c r="D3" s="8"/>
      <c r="E3" s="9"/>
      <c r="F3" s="6"/>
      <c r="G3" s="10"/>
      <c r="H3" s="5"/>
      <c r="I3" s="5"/>
      <c r="J3" s="6"/>
      <c r="K3" s="107"/>
    </row>
    <row r="4" spans="1:11" ht="18.75" x14ac:dyDescent="0.3">
      <c r="A4" s="122" t="s">
        <v>344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8.75" x14ac:dyDescent="0.3">
      <c r="A5" s="117" t="s">
        <v>340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123" t="s">
        <v>341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5.75" x14ac:dyDescent="0.25">
      <c r="A7" s="12"/>
      <c r="B7" s="11"/>
      <c r="C7" s="12"/>
      <c r="D7" s="12"/>
      <c r="E7" s="13"/>
      <c r="F7" s="11"/>
      <c r="G7" s="14"/>
      <c r="H7" s="11"/>
      <c r="I7" s="11"/>
      <c r="J7" s="11"/>
      <c r="K7" s="95"/>
    </row>
    <row r="8" spans="1:11" ht="76.5" x14ac:dyDescent="0.25">
      <c r="A8" s="72" t="s">
        <v>338</v>
      </c>
      <c r="B8" s="16" t="s">
        <v>0</v>
      </c>
      <c r="C8" s="17" t="s">
        <v>345</v>
      </c>
      <c r="D8" s="18" t="s">
        <v>346</v>
      </c>
      <c r="E8" s="16" t="s">
        <v>347</v>
      </c>
      <c r="F8" s="15" t="s">
        <v>348</v>
      </c>
      <c r="G8" s="19" t="s">
        <v>349</v>
      </c>
      <c r="H8" s="20" t="s">
        <v>342</v>
      </c>
      <c r="I8" s="21" t="s">
        <v>350</v>
      </c>
      <c r="J8" s="22" t="s">
        <v>377</v>
      </c>
      <c r="K8" s="108" t="s">
        <v>374</v>
      </c>
    </row>
    <row r="9" spans="1:11" s="44" customFormat="1" ht="16.5" x14ac:dyDescent="0.25">
      <c r="A9" s="73" t="s">
        <v>379</v>
      </c>
      <c r="B9" s="53"/>
      <c r="C9" s="54"/>
      <c r="D9" s="55"/>
      <c r="E9" s="79"/>
      <c r="F9" s="56"/>
      <c r="G9" s="57"/>
      <c r="H9" s="60"/>
      <c r="I9" s="61"/>
      <c r="J9" s="62"/>
      <c r="K9" s="109"/>
    </row>
    <row r="10" spans="1:11" s="44" customFormat="1" ht="16.5" x14ac:dyDescent="0.25">
      <c r="A10" s="73" t="s">
        <v>351</v>
      </c>
      <c r="B10" s="67"/>
      <c r="C10" s="69"/>
      <c r="D10" s="70"/>
      <c r="E10" s="43"/>
      <c r="F10" s="24"/>
      <c r="G10" s="63"/>
      <c r="H10" s="64"/>
      <c r="I10" s="64"/>
      <c r="J10" s="67"/>
      <c r="K10" s="109"/>
    </row>
    <row r="11" spans="1:11" s="44" customFormat="1" ht="25.5" x14ac:dyDescent="0.25">
      <c r="A11" s="60">
        <v>1</v>
      </c>
      <c r="B11" s="53" t="s">
        <v>292</v>
      </c>
      <c r="C11" s="49" t="s">
        <v>293</v>
      </c>
      <c r="D11" s="50" t="s">
        <v>27</v>
      </c>
      <c r="E11" s="79" t="s">
        <v>90</v>
      </c>
      <c r="F11" s="76" t="s">
        <v>29</v>
      </c>
      <c r="G11" s="57">
        <v>27.6</v>
      </c>
      <c r="H11" s="60" t="s">
        <v>352</v>
      </c>
      <c r="I11" s="61">
        <v>1</v>
      </c>
      <c r="J11" s="62">
        <v>18500000</v>
      </c>
      <c r="K11" s="109"/>
    </row>
    <row r="12" spans="1:11" s="44" customFormat="1" ht="25.5" x14ac:dyDescent="0.25">
      <c r="A12" s="60">
        <f>A11+1</f>
        <v>2</v>
      </c>
      <c r="B12" s="53" t="s">
        <v>307</v>
      </c>
      <c r="C12" s="49" t="s">
        <v>207</v>
      </c>
      <c r="D12" s="50" t="s">
        <v>81</v>
      </c>
      <c r="E12" s="79" t="s">
        <v>216</v>
      </c>
      <c r="F12" s="76" t="s">
        <v>29</v>
      </c>
      <c r="G12" s="57">
        <v>27.42</v>
      </c>
      <c r="H12" s="60" t="s">
        <v>353</v>
      </c>
      <c r="I12" s="61">
        <v>0.8</v>
      </c>
      <c r="J12" s="62">
        <f>J11*I12</f>
        <v>14800000</v>
      </c>
      <c r="K12" s="109"/>
    </row>
    <row r="13" spans="1:11" ht="16.5" x14ac:dyDescent="0.25">
      <c r="A13" s="74"/>
      <c r="B13" s="67" t="s">
        <v>354</v>
      </c>
      <c r="C13" s="71">
        <f>A12</f>
        <v>2</v>
      </c>
      <c r="D13" s="83" t="s">
        <v>355</v>
      </c>
      <c r="E13" s="82"/>
      <c r="F13" s="77"/>
      <c r="G13" s="57"/>
      <c r="H13" s="65"/>
      <c r="I13" s="65"/>
      <c r="J13" s="66">
        <f>SUM(J11:J12)</f>
        <v>33300000</v>
      </c>
      <c r="K13" s="109"/>
    </row>
    <row r="14" spans="1:11" ht="16.5" x14ac:dyDescent="0.25">
      <c r="A14" s="75" t="s">
        <v>380</v>
      </c>
      <c r="B14" s="67"/>
      <c r="C14" s="84"/>
      <c r="D14" s="83"/>
      <c r="E14" s="43"/>
      <c r="F14" s="77"/>
      <c r="G14" s="63"/>
      <c r="H14" s="64"/>
      <c r="I14" s="64"/>
      <c r="J14" s="67"/>
      <c r="K14" s="109"/>
    </row>
    <row r="15" spans="1:11" ht="25.5" x14ac:dyDescent="0.25">
      <c r="A15" s="60">
        <v>1</v>
      </c>
      <c r="B15" s="58" t="s">
        <v>311</v>
      </c>
      <c r="C15" s="51" t="s">
        <v>312</v>
      </c>
      <c r="D15" s="52" t="s">
        <v>173</v>
      </c>
      <c r="E15" s="78" t="s">
        <v>219</v>
      </c>
      <c r="F15" s="81" t="s">
        <v>16</v>
      </c>
      <c r="G15" s="59">
        <v>27.13</v>
      </c>
      <c r="H15" s="60" t="s">
        <v>352</v>
      </c>
      <c r="I15" s="61">
        <v>1</v>
      </c>
      <c r="J15" s="62">
        <v>18500000</v>
      </c>
      <c r="K15" s="109"/>
    </row>
    <row r="16" spans="1:11" ht="25.5" x14ac:dyDescent="0.25">
      <c r="A16" s="60">
        <f>A15+1</f>
        <v>2</v>
      </c>
      <c r="B16" s="58" t="s">
        <v>297</v>
      </c>
      <c r="C16" s="51" t="s">
        <v>206</v>
      </c>
      <c r="D16" s="52" t="s">
        <v>56</v>
      </c>
      <c r="E16" s="78" t="s">
        <v>108</v>
      </c>
      <c r="F16" s="81" t="s">
        <v>29</v>
      </c>
      <c r="G16" s="59">
        <v>27</v>
      </c>
      <c r="H16" s="60" t="s">
        <v>353</v>
      </c>
      <c r="I16" s="61">
        <v>0.8</v>
      </c>
      <c r="J16" s="62">
        <f>J15*I16</f>
        <v>14800000</v>
      </c>
      <c r="K16" s="109"/>
    </row>
    <row r="17" spans="1:11" ht="25.5" x14ac:dyDescent="0.25">
      <c r="A17" s="60">
        <f>A16+1</f>
        <v>3</v>
      </c>
      <c r="B17" s="58" t="s">
        <v>313</v>
      </c>
      <c r="C17" s="51" t="s">
        <v>296</v>
      </c>
      <c r="D17" s="52" t="s">
        <v>20</v>
      </c>
      <c r="E17" s="78" t="s">
        <v>109</v>
      </c>
      <c r="F17" s="81" t="s">
        <v>29</v>
      </c>
      <c r="G17" s="59">
        <v>27</v>
      </c>
      <c r="H17" s="60" t="s">
        <v>353</v>
      </c>
      <c r="I17" s="61">
        <v>0.8</v>
      </c>
      <c r="J17" s="62">
        <f>I17*J15</f>
        <v>14800000</v>
      </c>
      <c r="K17" s="109"/>
    </row>
    <row r="18" spans="1:11" ht="16.5" x14ac:dyDescent="0.25">
      <c r="A18" s="74"/>
      <c r="B18" s="67" t="s">
        <v>354</v>
      </c>
      <c r="C18" s="71">
        <f>A17</f>
        <v>3</v>
      </c>
      <c r="D18" s="83" t="s">
        <v>355</v>
      </c>
      <c r="E18" s="82"/>
      <c r="F18" s="77"/>
      <c r="G18" s="57"/>
      <c r="H18" s="65"/>
      <c r="I18" s="65"/>
      <c r="J18" s="66">
        <f>SUM(J15:J17)</f>
        <v>48100000</v>
      </c>
      <c r="K18" s="109"/>
    </row>
    <row r="19" spans="1:11" ht="16.5" x14ac:dyDescent="0.25">
      <c r="A19" s="75" t="s">
        <v>382</v>
      </c>
      <c r="B19" s="67"/>
      <c r="C19" s="84"/>
      <c r="D19" s="83"/>
      <c r="E19" s="43"/>
      <c r="F19" s="77"/>
      <c r="G19" s="63"/>
      <c r="H19" s="64"/>
      <c r="I19" s="64"/>
      <c r="J19" s="67"/>
      <c r="K19" s="109"/>
    </row>
    <row r="20" spans="1:11" s="3" customFormat="1" ht="16.5" x14ac:dyDescent="0.25">
      <c r="A20" s="60">
        <f>1</f>
        <v>1</v>
      </c>
      <c r="B20" s="113" t="s">
        <v>286</v>
      </c>
      <c r="C20" s="114" t="s">
        <v>287</v>
      </c>
      <c r="D20" s="115" t="s">
        <v>192</v>
      </c>
      <c r="E20" s="78" t="s">
        <v>218</v>
      </c>
      <c r="F20" s="42" t="s">
        <v>37</v>
      </c>
      <c r="G20" s="116">
        <v>26.15</v>
      </c>
      <c r="H20" s="60" t="s">
        <v>352</v>
      </c>
      <c r="I20" s="61">
        <v>1</v>
      </c>
      <c r="J20" s="62">
        <v>18500000</v>
      </c>
      <c r="K20" s="109"/>
    </row>
    <row r="21" spans="1:11" s="3" customFormat="1" ht="16.5" x14ac:dyDescent="0.25">
      <c r="A21" s="60">
        <f>A20+1</f>
        <v>2</v>
      </c>
      <c r="B21" s="113" t="s">
        <v>334</v>
      </c>
      <c r="C21" s="114" t="s">
        <v>265</v>
      </c>
      <c r="D21" s="115" t="s">
        <v>99</v>
      </c>
      <c r="E21" s="78" t="s">
        <v>218</v>
      </c>
      <c r="F21" s="42" t="s">
        <v>37</v>
      </c>
      <c r="G21" s="116">
        <v>26</v>
      </c>
      <c r="H21" s="60" t="s">
        <v>353</v>
      </c>
      <c r="I21" s="61">
        <v>0.8</v>
      </c>
      <c r="J21" s="62">
        <f>J20*I21</f>
        <v>14800000</v>
      </c>
      <c r="K21" s="109"/>
    </row>
    <row r="22" spans="1:11" ht="16.5" x14ac:dyDescent="0.25">
      <c r="A22" s="74"/>
      <c r="B22" s="67" t="s">
        <v>354</v>
      </c>
      <c r="C22" s="71">
        <f>A21</f>
        <v>2</v>
      </c>
      <c r="D22" s="83" t="s">
        <v>355</v>
      </c>
      <c r="E22" s="82"/>
      <c r="F22" s="77"/>
      <c r="G22" s="57"/>
      <c r="H22" s="65"/>
      <c r="I22" s="65"/>
      <c r="J22" s="66">
        <f>SUM(J20:J21)</f>
        <v>33300000</v>
      </c>
      <c r="K22" s="109"/>
    </row>
    <row r="23" spans="1:11" ht="16.5" x14ac:dyDescent="0.25">
      <c r="A23" s="74"/>
      <c r="B23" s="67" t="s">
        <v>357</v>
      </c>
      <c r="C23" s="71">
        <f>C22+C13+C18</f>
        <v>7</v>
      </c>
      <c r="D23" s="83" t="s">
        <v>355</v>
      </c>
      <c r="E23" s="82"/>
      <c r="F23" s="77"/>
      <c r="G23" s="57"/>
      <c r="H23" s="65"/>
      <c r="I23" s="65"/>
      <c r="J23" s="112">
        <f>J22+J13+J18</f>
        <v>114700000</v>
      </c>
      <c r="K23" s="109"/>
    </row>
    <row r="24" spans="1:11" ht="16.5" x14ac:dyDescent="0.25">
      <c r="A24" s="73" t="s">
        <v>358</v>
      </c>
      <c r="B24" s="67"/>
      <c r="C24" s="84"/>
      <c r="D24" s="83"/>
      <c r="E24" s="43"/>
      <c r="F24" s="77"/>
      <c r="G24" s="63"/>
      <c r="H24" s="64"/>
      <c r="I24" s="64"/>
      <c r="J24" s="67"/>
      <c r="K24" s="109"/>
    </row>
    <row r="25" spans="1:11" ht="16.5" x14ac:dyDescent="0.25">
      <c r="A25" s="73" t="s">
        <v>351</v>
      </c>
      <c r="B25" s="67"/>
      <c r="C25" s="84"/>
      <c r="D25" s="83"/>
      <c r="E25" s="43"/>
      <c r="F25" s="77"/>
      <c r="G25" s="63"/>
      <c r="H25" s="64"/>
      <c r="I25" s="64"/>
      <c r="J25" s="67"/>
      <c r="K25" s="109"/>
    </row>
    <row r="26" spans="1:11" ht="25.5" x14ac:dyDescent="0.25">
      <c r="A26" s="60">
        <v>1</v>
      </c>
      <c r="B26" s="58" t="s">
        <v>195</v>
      </c>
      <c r="C26" s="51" t="s">
        <v>98</v>
      </c>
      <c r="D26" s="52" t="s">
        <v>3</v>
      </c>
      <c r="E26" s="78" t="s">
        <v>46</v>
      </c>
      <c r="F26" s="81" t="s">
        <v>29</v>
      </c>
      <c r="G26" s="59">
        <v>29.53</v>
      </c>
      <c r="H26" s="60" t="s">
        <v>352</v>
      </c>
      <c r="I26" s="61">
        <v>1</v>
      </c>
      <c r="J26" s="62">
        <v>18500000</v>
      </c>
      <c r="K26" s="109"/>
    </row>
    <row r="27" spans="1:11" ht="25.5" x14ac:dyDescent="0.25">
      <c r="A27" s="60">
        <f>A26+1</f>
        <v>2</v>
      </c>
      <c r="B27" s="58" t="s">
        <v>183</v>
      </c>
      <c r="C27" s="51" t="s">
        <v>184</v>
      </c>
      <c r="D27" s="52" t="s">
        <v>58</v>
      </c>
      <c r="E27" s="78" t="s">
        <v>19</v>
      </c>
      <c r="F27" s="81" t="s">
        <v>16</v>
      </c>
      <c r="G27" s="59">
        <v>29.4</v>
      </c>
      <c r="H27" s="60" t="s">
        <v>353</v>
      </c>
      <c r="I27" s="61">
        <v>0.8</v>
      </c>
      <c r="J27" s="62">
        <f>J26*I27</f>
        <v>14800000</v>
      </c>
      <c r="K27" s="109"/>
    </row>
    <row r="28" spans="1:11" ht="16.5" x14ac:dyDescent="0.25">
      <c r="A28" s="74"/>
      <c r="B28" s="67" t="s">
        <v>354</v>
      </c>
      <c r="C28" s="71">
        <f>A27</f>
        <v>2</v>
      </c>
      <c r="D28" s="83" t="s">
        <v>355</v>
      </c>
      <c r="E28" s="82"/>
      <c r="F28" s="77"/>
      <c r="G28" s="57"/>
      <c r="H28" s="65"/>
      <c r="I28" s="65"/>
      <c r="J28" s="66">
        <f>SUM(J26:J27)</f>
        <v>33300000</v>
      </c>
      <c r="K28" s="109"/>
    </row>
    <row r="29" spans="1:11" ht="16.5" x14ac:dyDescent="0.25">
      <c r="A29" s="75" t="s">
        <v>380</v>
      </c>
      <c r="B29" s="67"/>
      <c r="C29" s="84"/>
      <c r="D29" s="83"/>
      <c r="E29" s="43"/>
      <c r="F29" s="77"/>
      <c r="G29" s="63"/>
      <c r="H29" s="64"/>
      <c r="I29" s="64"/>
      <c r="J29" s="67"/>
      <c r="K29" s="109"/>
    </row>
    <row r="30" spans="1:11" ht="25.5" x14ac:dyDescent="0.25">
      <c r="A30" s="60">
        <v>1</v>
      </c>
      <c r="B30" s="58" t="s">
        <v>266</v>
      </c>
      <c r="C30" s="51" t="s">
        <v>267</v>
      </c>
      <c r="D30" s="52" t="s">
        <v>77</v>
      </c>
      <c r="E30" s="78" t="s">
        <v>39</v>
      </c>
      <c r="F30" s="81" t="s">
        <v>1</v>
      </c>
      <c r="G30" s="59">
        <v>28.93</v>
      </c>
      <c r="H30" s="60" t="s">
        <v>352</v>
      </c>
      <c r="I30" s="61">
        <v>1</v>
      </c>
      <c r="J30" s="62">
        <v>18500000</v>
      </c>
      <c r="K30" s="109"/>
    </row>
    <row r="31" spans="1:11" ht="25.5" x14ac:dyDescent="0.25">
      <c r="A31" s="60">
        <f>A30+1</f>
        <v>2</v>
      </c>
      <c r="B31" s="58" t="s">
        <v>167</v>
      </c>
      <c r="C31" s="51" t="s">
        <v>36</v>
      </c>
      <c r="D31" s="52" t="s">
        <v>117</v>
      </c>
      <c r="E31" s="78" t="s">
        <v>108</v>
      </c>
      <c r="F31" s="81" t="s">
        <v>29</v>
      </c>
      <c r="G31" s="59">
        <v>28.73</v>
      </c>
      <c r="H31" s="60" t="s">
        <v>353</v>
      </c>
      <c r="I31" s="61">
        <v>0.8</v>
      </c>
      <c r="J31" s="62">
        <f>J30*I31</f>
        <v>14800000</v>
      </c>
      <c r="K31" s="109"/>
    </row>
    <row r="32" spans="1:11" ht="16.5" x14ac:dyDescent="0.25">
      <c r="A32" s="74"/>
      <c r="B32" s="67" t="s">
        <v>354</v>
      </c>
      <c r="C32" s="71">
        <f>A31</f>
        <v>2</v>
      </c>
      <c r="D32" s="83" t="s">
        <v>355</v>
      </c>
      <c r="E32" s="82"/>
      <c r="F32" s="77"/>
      <c r="G32" s="57"/>
      <c r="H32" s="65"/>
      <c r="I32" s="65"/>
      <c r="J32" s="66">
        <f>SUM(J30:J31)</f>
        <v>33300000</v>
      </c>
      <c r="K32" s="109"/>
    </row>
    <row r="33" spans="1:11" ht="16.5" x14ac:dyDescent="0.25">
      <c r="A33" s="75" t="s">
        <v>382</v>
      </c>
      <c r="B33" s="67"/>
      <c r="C33" s="84"/>
      <c r="D33" s="83"/>
      <c r="E33" s="43"/>
      <c r="F33" s="77"/>
      <c r="G33" s="63"/>
      <c r="H33" s="64"/>
      <c r="I33" s="64"/>
      <c r="J33" s="67"/>
      <c r="K33" s="109"/>
    </row>
    <row r="34" spans="1:11" s="44" customFormat="1" ht="25.5" x14ac:dyDescent="0.25">
      <c r="A34" s="60">
        <f>1</f>
        <v>1</v>
      </c>
      <c r="B34" s="45" t="s">
        <v>158</v>
      </c>
      <c r="C34" s="46" t="s">
        <v>159</v>
      </c>
      <c r="D34" s="47" t="s">
        <v>81</v>
      </c>
      <c r="E34" s="79" t="s">
        <v>160</v>
      </c>
      <c r="F34" s="76" t="s">
        <v>37</v>
      </c>
      <c r="G34" s="48">
        <v>26.5</v>
      </c>
      <c r="H34" s="60" t="s">
        <v>352</v>
      </c>
      <c r="I34" s="61">
        <v>1</v>
      </c>
      <c r="J34" s="62">
        <v>18500000</v>
      </c>
      <c r="K34" s="109"/>
    </row>
    <row r="35" spans="1:11" ht="16.5" x14ac:dyDescent="0.25">
      <c r="A35" s="74"/>
      <c r="B35" s="67" t="s">
        <v>354</v>
      </c>
      <c r="C35" s="71">
        <f>A30</f>
        <v>1</v>
      </c>
      <c r="D35" s="83" t="s">
        <v>355</v>
      </c>
      <c r="E35" s="82"/>
      <c r="F35" s="77"/>
      <c r="G35" s="57"/>
      <c r="H35" s="65"/>
      <c r="I35" s="65"/>
      <c r="J35" s="66">
        <f>J34</f>
        <v>18500000</v>
      </c>
      <c r="K35" s="109"/>
    </row>
    <row r="36" spans="1:11" ht="16.5" x14ac:dyDescent="0.25">
      <c r="A36" s="74"/>
      <c r="B36" s="67" t="s">
        <v>359</v>
      </c>
      <c r="C36" s="71">
        <f>A31+A27+C35</f>
        <v>5</v>
      </c>
      <c r="D36" s="83" t="s">
        <v>355</v>
      </c>
      <c r="E36" s="82"/>
      <c r="F36" s="77"/>
      <c r="G36" s="57"/>
      <c r="H36" s="65"/>
      <c r="I36" s="65"/>
      <c r="J36" s="66">
        <f>J28+J32+J35</f>
        <v>85100000</v>
      </c>
      <c r="K36" s="109"/>
    </row>
    <row r="37" spans="1:11" ht="16.5" x14ac:dyDescent="0.25">
      <c r="A37" s="73" t="s">
        <v>360</v>
      </c>
      <c r="B37" s="67"/>
      <c r="C37" s="84"/>
      <c r="D37" s="83"/>
      <c r="E37" s="43"/>
      <c r="F37" s="77"/>
      <c r="G37" s="63"/>
      <c r="H37" s="64"/>
      <c r="I37" s="64"/>
      <c r="J37" s="67"/>
      <c r="K37" s="109"/>
    </row>
    <row r="38" spans="1:11" ht="16.5" x14ac:dyDescent="0.25">
      <c r="A38" s="73" t="s">
        <v>351</v>
      </c>
      <c r="B38" s="67"/>
      <c r="C38" s="84"/>
      <c r="D38" s="83"/>
      <c r="E38" s="43"/>
      <c r="F38" s="77"/>
      <c r="G38" s="63"/>
      <c r="H38" s="64"/>
      <c r="I38" s="64"/>
      <c r="J38" s="67"/>
      <c r="K38" s="109"/>
    </row>
    <row r="39" spans="1:11" ht="25.5" x14ac:dyDescent="0.25">
      <c r="A39" s="60">
        <v>1</v>
      </c>
      <c r="B39" s="58" t="s">
        <v>280</v>
      </c>
      <c r="C39" s="51" t="s">
        <v>281</v>
      </c>
      <c r="D39" s="52" t="s">
        <v>83</v>
      </c>
      <c r="E39" s="78" t="s">
        <v>72</v>
      </c>
      <c r="F39" s="81" t="s">
        <v>29</v>
      </c>
      <c r="G39" s="87">
        <v>951</v>
      </c>
      <c r="H39" s="60" t="s">
        <v>352</v>
      </c>
      <c r="I39" s="61">
        <v>1</v>
      </c>
      <c r="J39" s="62">
        <v>18500000</v>
      </c>
      <c r="K39" s="109"/>
    </row>
    <row r="40" spans="1:11" ht="25.5" x14ac:dyDescent="0.25">
      <c r="A40" s="60">
        <f>A39+1</f>
        <v>2</v>
      </c>
      <c r="B40" s="58" t="s">
        <v>325</v>
      </c>
      <c r="C40" s="51" t="s">
        <v>326</v>
      </c>
      <c r="D40" s="52" t="s">
        <v>4</v>
      </c>
      <c r="E40" s="78" t="s">
        <v>19</v>
      </c>
      <c r="F40" s="81" t="s">
        <v>16</v>
      </c>
      <c r="G40" s="87">
        <v>910</v>
      </c>
      <c r="H40" s="60" t="s">
        <v>353</v>
      </c>
      <c r="I40" s="61">
        <v>0.8</v>
      </c>
      <c r="J40" s="62">
        <f>J39*I40</f>
        <v>14800000</v>
      </c>
      <c r="K40" s="109"/>
    </row>
    <row r="41" spans="1:11" ht="16.5" x14ac:dyDescent="0.25">
      <c r="A41" s="74"/>
      <c r="B41" s="67" t="s">
        <v>354</v>
      </c>
      <c r="C41" s="71">
        <f>A40</f>
        <v>2</v>
      </c>
      <c r="D41" s="83" t="s">
        <v>355</v>
      </c>
      <c r="E41" s="82"/>
      <c r="F41" s="77"/>
      <c r="G41" s="88"/>
      <c r="H41" s="65"/>
      <c r="I41" s="65"/>
      <c r="J41" s="66">
        <f>SUM(J39:J40)</f>
        <v>33300000</v>
      </c>
      <c r="K41" s="109"/>
    </row>
    <row r="42" spans="1:11" ht="16.5" x14ac:dyDescent="0.25">
      <c r="A42" s="75" t="s">
        <v>380</v>
      </c>
      <c r="B42" s="67"/>
      <c r="C42" s="84"/>
      <c r="D42" s="83"/>
      <c r="E42" s="43"/>
      <c r="F42" s="77"/>
      <c r="G42" s="89"/>
      <c r="H42" s="64"/>
      <c r="I42" s="64"/>
      <c r="J42" s="67"/>
      <c r="K42" s="109"/>
    </row>
    <row r="43" spans="1:11" ht="25.5" x14ac:dyDescent="0.25">
      <c r="A43" s="60">
        <v>1</v>
      </c>
      <c r="B43" s="58" t="s">
        <v>122</v>
      </c>
      <c r="C43" s="51" t="s">
        <v>123</v>
      </c>
      <c r="D43" s="52" t="s">
        <v>110</v>
      </c>
      <c r="E43" s="78" t="s">
        <v>54</v>
      </c>
      <c r="F43" s="81" t="s">
        <v>16</v>
      </c>
      <c r="G43" s="87">
        <v>928</v>
      </c>
      <c r="H43" s="60" t="s">
        <v>352</v>
      </c>
      <c r="I43" s="61">
        <v>1</v>
      </c>
      <c r="J43" s="62">
        <v>18500000</v>
      </c>
      <c r="K43" s="109"/>
    </row>
    <row r="44" spans="1:11" ht="25.5" x14ac:dyDescent="0.25">
      <c r="A44" s="60">
        <f>A43+1</f>
        <v>2</v>
      </c>
      <c r="B44" s="58" t="s">
        <v>161</v>
      </c>
      <c r="C44" s="51" t="s">
        <v>162</v>
      </c>
      <c r="D44" s="52" t="s">
        <v>31</v>
      </c>
      <c r="E44" s="78" t="s">
        <v>107</v>
      </c>
      <c r="F44" s="81" t="s">
        <v>29</v>
      </c>
      <c r="G44" s="87">
        <v>921</v>
      </c>
      <c r="H44" s="60" t="s">
        <v>353</v>
      </c>
      <c r="I44" s="61">
        <v>0.8</v>
      </c>
      <c r="J44" s="62">
        <f>J43*I44</f>
        <v>14800000</v>
      </c>
      <c r="K44" s="109"/>
    </row>
    <row r="45" spans="1:11" ht="16.5" x14ac:dyDescent="0.25">
      <c r="A45" s="74"/>
      <c r="B45" s="67" t="s">
        <v>354</v>
      </c>
      <c r="C45" s="71">
        <f>A44</f>
        <v>2</v>
      </c>
      <c r="D45" s="83" t="s">
        <v>355</v>
      </c>
      <c r="E45" s="82"/>
      <c r="F45" s="77"/>
      <c r="G45" s="57"/>
      <c r="H45" s="65"/>
      <c r="I45" s="65"/>
      <c r="J45" s="66">
        <f>SUM(J43:J44)</f>
        <v>33300000</v>
      </c>
      <c r="K45" s="109"/>
    </row>
    <row r="46" spans="1:11" ht="16.5" x14ac:dyDescent="0.25">
      <c r="A46" s="74"/>
      <c r="B46" s="67" t="s">
        <v>361</v>
      </c>
      <c r="C46" s="71">
        <f>C45+C41</f>
        <v>4</v>
      </c>
      <c r="D46" s="83" t="s">
        <v>355</v>
      </c>
      <c r="E46" s="82"/>
      <c r="F46" s="77"/>
      <c r="G46" s="57"/>
      <c r="H46" s="65"/>
      <c r="I46" s="65"/>
      <c r="J46" s="66">
        <f>J45+J41</f>
        <v>66600000</v>
      </c>
      <c r="K46" s="109"/>
    </row>
    <row r="47" spans="1:11" ht="16.5" x14ac:dyDescent="0.25">
      <c r="A47" s="124" t="s">
        <v>362</v>
      </c>
      <c r="B47" s="124"/>
      <c r="C47" s="71">
        <f>C46+C36+C23</f>
        <v>16</v>
      </c>
      <c r="D47" s="83" t="s">
        <v>355</v>
      </c>
      <c r="E47" s="43"/>
      <c r="F47" s="77"/>
      <c r="G47" s="63"/>
      <c r="H47" s="68"/>
      <c r="I47" s="68"/>
      <c r="J47" s="66">
        <f>J46+J36+J23</f>
        <v>266400000</v>
      </c>
      <c r="K47" s="109"/>
    </row>
    <row r="48" spans="1:11" ht="11.25" customHeight="1" x14ac:dyDescent="0.25">
      <c r="A48" s="27"/>
      <c r="B48" s="41"/>
      <c r="C48" s="27"/>
      <c r="D48" s="27"/>
      <c r="E48" s="41"/>
      <c r="F48" s="41"/>
      <c r="G48" s="28"/>
      <c r="H48" s="25"/>
      <c r="I48" s="25"/>
      <c r="J48" s="25"/>
      <c r="K48" s="110"/>
    </row>
    <row r="49" spans="1:11" ht="25.5" customHeight="1" x14ac:dyDescent="0.25">
      <c r="A49" s="125" t="s">
        <v>381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ht="27" customHeight="1" x14ac:dyDescent="0.25">
      <c r="A50" s="126" t="s">
        <v>363</v>
      </c>
      <c r="B50" s="126"/>
      <c r="C50" s="127" t="s">
        <v>364</v>
      </c>
      <c r="D50" s="127"/>
      <c r="E50" s="127" t="s">
        <v>365</v>
      </c>
      <c r="F50" s="127"/>
      <c r="G50" s="128" t="s">
        <v>366</v>
      </c>
      <c r="H50" s="128"/>
      <c r="I50" s="128"/>
      <c r="J50" s="129" t="s">
        <v>367</v>
      </c>
      <c r="K50" s="129"/>
    </row>
    <row r="51" spans="1:11" ht="16.5" x14ac:dyDescent="0.25">
      <c r="A51" s="34"/>
      <c r="B51" s="33"/>
      <c r="C51" s="34"/>
      <c r="E51" s="34"/>
      <c r="F51" s="41"/>
      <c r="G51" s="41"/>
      <c r="H51" s="35"/>
      <c r="I51" s="35"/>
      <c r="J51" s="33"/>
      <c r="K51" s="111"/>
    </row>
    <row r="52" spans="1:11" ht="16.5" x14ac:dyDescent="0.25">
      <c r="A52" s="34"/>
      <c r="B52" s="33"/>
      <c r="C52" s="34"/>
      <c r="E52" s="34"/>
      <c r="F52" s="41"/>
      <c r="G52" s="41"/>
      <c r="H52" s="35"/>
      <c r="I52" s="35"/>
      <c r="J52" s="33"/>
      <c r="K52" s="111"/>
    </row>
    <row r="53" spans="1:11" ht="16.5" x14ac:dyDescent="0.25">
      <c r="A53" s="34"/>
      <c r="B53" s="33"/>
      <c r="C53" s="34"/>
      <c r="E53" s="34"/>
      <c r="F53" s="41"/>
      <c r="G53" s="41"/>
      <c r="H53" s="35"/>
      <c r="I53" s="35"/>
      <c r="J53" s="36"/>
      <c r="K53" s="111"/>
    </row>
    <row r="54" spans="1:11" ht="18.75" x14ac:dyDescent="0.3">
      <c r="A54" s="39"/>
      <c r="B54" s="38"/>
      <c r="C54" s="39"/>
      <c r="E54" s="39"/>
      <c r="F54" s="41"/>
      <c r="G54" s="41"/>
      <c r="H54" s="37"/>
      <c r="I54" s="37"/>
      <c r="J54" s="40"/>
      <c r="K54" s="111"/>
    </row>
    <row r="55" spans="1:11" ht="16.5" x14ac:dyDescent="0.25">
      <c r="A55" s="130" t="s">
        <v>368</v>
      </c>
      <c r="B55" s="130"/>
      <c r="C55" s="130" t="s">
        <v>339</v>
      </c>
      <c r="D55" s="130"/>
      <c r="E55" s="130" t="s">
        <v>375</v>
      </c>
      <c r="F55" s="130"/>
      <c r="G55" s="130" t="s">
        <v>376</v>
      </c>
      <c r="H55" s="130"/>
      <c r="I55" s="130"/>
      <c r="J55" s="131"/>
      <c r="K55" s="131"/>
    </row>
  </sheetData>
  <autoFilter ref="A8:K47" xr:uid="{292F3DE1-DF51-4D64-8D69-4822BA7E8A5E}"/>
  <mergeCells count="19">
    <mergeCell ref="A55:B55"/>
    <mergeCell ref="C55:D55"/>
    <mergeCell ref="E55:F55"/>
    <mergeCell ref="G55:I55"/>
    <mergeCell ref="J55:K55"/>
    <mergeCell ref="A6:K6"/>
    <mergeCell ref="A47:B47"/>
    <mergeCell ref="A49:K49"/>
    <mergeCell ref="A50:B50"/>
    <mergeCell ref="C50:D50"/>
    <mergeCell ref="E50:F50"/>
    <mergeCell ref="G50:I50"/>
    <mergeCell ref="J50:K50"/>
    <mergeCell ref="A5:K5"/>
    <mergeCell ref="A1:E1"/>
    <mergeCell ref="G1:K1"/>
    <mergeCell ref="A2:E2"/>
    <mergeCell ref="G2:K2"/>
    <mergeCell ref="A4:K4"/>
  </mergeCells>
  <pageMargins left="0.4" right="0.2" top="0.5" bottom="0.4" header="0.3" footer="0.3"/>
  <pageSetup paperSize="9" orientation="landscape" verticalDpi="0" r:id="rId1"/>
  <headerFooter differentFirst="1">
    <oddHeader>Trang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C26F-F60D-4559-BA27-2CBF70FE9B3B}">
  <sheetPr>
    <tabColor rgb="FF0000FF"/>
  </sheetPr>
  <dimension ref="A1:K125"/>
  <sheetViews>
    <sheetView zoomScaleNormal="100" workbookViewId="0">
      <selection activeCell="K9" sqref="K9:K117"/>
    </sheetView>
  </sheetViews>
  <sheetFormatPr defaultRowHeight="15" x14ac:dyDescent="0.25"/>
  <cols>
    <col min="1" max="1" width="4" style="44" customWidth="1"/>
    <col min="2" max="2" width="14.28515625" style="44" bestFit="1" customWidth="1"/>
    <col min="3" max="3" width="21.42578125" style="44" customWidth="1"/>
    <col min="4" max="4" width="9.140625" style="44"/>
    <col min="5" max="5" width="13.28515625" style="33" bestFit="1" customWidth="1"/>
    <col min="6" max="6" width="20.5703125" style="44" customWidth="1"/>
    <col min="7" max="7" width="9.140625" style="44"/>
    <col min="8" max="8" width="10.5703125" style="106" bestFit="1" customWidth="1"/>
    <col min="9" max="9" width="8.5703125" style="44" customWidth="1"/>
    <col min="10" max="10" width="20.42578125" style="44" bestFit="1" customWidth="1"/>
    <col min="11" max="11" width="12.42578125" style="44" customWidth="1"/>
    <col min="12" max="16384" width="9.140625" style="44"/>
  </cols>
  <sheetData>
    <row r="1" spans="1:11" ht="16.5" x14ac:dyDescent="0.25">
      <c r="A1" s="136" t="s">
        <v>335</v>
      </c>
      <c r="B1" s="136"/>
      <c r="C1" s="136"/>
      <c r="D1" s="136"/>
      <c r="E1" s="136"/>
      <c r="F1" s="33"/>
      <c r="G1" s="137" t="s">
        <v>336</v>
      </c>
      <c r="H1" s="137"/>
      <c r="I1" s="137"/>
      <c r="J1" s="137"/>
      <c r="K1" s="137"/>
    </row>
    <row r="2" spans="1:11" ht="18.75" x14ac:dyDescent="0.3">
      <c r="A2" s="138" t="s">
        <v>337</v>
      </c>
      <c r="B2" s="138"/>
      <c r="C2" s="138"/>
      <c r="D2" s="138"/>
      <c r="E2" s="138"/>
      <c r="F2" s="33"/>
      <c r="G2" s="139" t="s">
        <v>343</v>
      </c>
      <c r="H2" s="139"/>
      <c r="I2" s="139"/>
      <c r="J2" s="139"/>
      <c r="K2" s="139"/>
    </row>
    <row r="3" spans="1:11" ht="15.75" x14ac:dyDescent="0.25">
      <c r="A3" s="99"/>
      <c r="B3" s="99"/>
      <c r="C3" s="100"/>
      <c r="D3" s="99"/>
      <c r="E3" s="32"/>
      <c r="F3" s="99"/>
      <c r="G3" s="101"/>
      <c r="H3" s="102"/>
      <c r="I3" s="103"/>
      <c r="J3" s="99"/>
      <c r="K3" s="99"/>
    </row>
    <row r="4" spans="1:11" ht="18.75" x14ac:dyDescent="0.3">
      <c r="A4" s="140" t="s">
        <v>369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18.75" x14ac:dyDescent="0.3">
      <c r="A5" s="135" t="s">
        <v>340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8.75" x14ac:dyDescent="0.3">
      <c r="A6" s="132" t="s">
        <v>341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ht="18.75" x14ac:dyDescent="0.3">
      <c r="A7" s="104"/>
      <c r="B7" s="104"/>
      <c r="C7" s="104"/>
      <c r="D7" s="104"/>
      <c r="E7" s="104"/>
      <c r="F7" s="104"/>
      <c r="G7" s="104"/>
      <c r="H7" s="105"/>
      <c r="I7" s="104"/>
      <c r="J7" s="104"/>
      <c r="K7" s="104"/>
    </row>
    <row r="8" spans="1:11" ht="76.5" x14ac:dyDescent="0.25">
      <c r="A8" s="15" t="s">
        <v>338</v>
      </c>
      <c r="B8" s="16" t="s">
        <v>0</v>
      </c>
      <c r="C8" s="17" t="s">
        <v>345</v>
      </c>
      <c r="D8" s="18" t="s">
        <v>346</v>
      </c>
      <c r="E8" s="16" t="s">
        <v>347</v>
      </c>
      <c r="F8" s="22" t="s">
        <v>348</v>
      </c>
      <c r="G8" s="19" t="s">
        <v>349</v>
      </c>
      <c r="H8" s="19" t="s">
        <v>342</v>
      </c>
      <c r="I8" s="21" t="s">
        <v>350</v>
      </c>
      <c r="J8" s="22" t="s">
        <v>377</v>
      </c>
      <c r="K8" s="23" t="s">
        <v>374</v>
      </c>
    </row>
    <row r="9" spans="1:11" ht="18" customHeight="1" x14ac:dyDescent="0.25">
      <c r="A9" s="73" t="s">
        <v>379</v>
      </c>
      <c r="B9" s="53"/>
      <c r="C9" s="46"/>
      <c r="D9" s="55"/>
      <c r="E9" s="79"/>
      <c r="F9" s="76"/>
      <c r="G9" s="57"/>
      <c r="H9" s="80"/>
      <c r="I9" s="92"/>
      <c r="J9" s="85"/>
      <c r="K9" s="85"/>
    </row>
    <row r="10" spans="1:11" ht="18" customHeight="1" x14ac:dyDescent="0.25">
      <c r="A10" s="73" t="s">
        <v>351</v>
      </c>
      <c r="B10" s="2"/>
      <c r="C10" s="84"/>
      <c r="D10" s="70"/>
      <c r="E10" s="43"/>
      <c r="F10" s="77"/>
      <c r="G10" s="63"/>
      <c r="H10" s="96"/>
      <c r="I10" s="64"/>
      <c r="J10" s="2"/>
      <c r="K10" s="85"/>
    </row>
    <row r="11" spans="1:11" ht="18" customHeight="1" x14ac:dyDescent="0.25">
      <c r="A11" s="60">
        <v>1</v>
      </c>
      <c r="B11" s="45" t="s">
        <v>294</v>
      </c>
      <c r="C11" s="46" t="s">
        <v>264</v>
      </c>
      <c r="D11" s="47" t="s">
        <v>93</v>
      </c>
      <c r="E11" s="79" t="s">
        <v>90</v>
      </c>
      <c r="F11" s="76" t="s">
        <v>29</v>
      </c>
      <c r="G11" s="48">
        <v>27.25</v>
      </c>
      <c r="H11" s="80" t="s">
        <v>370</v>
      </c>
      <c r="I11" s="90">
        <v>0.7</v>
      </c>
      <c r="J11" s="85">
        <f t="shared" ref="J11:J33" si="0">18500000*I11</f>
        <v>12950000</v>
      </c>
      <c r="K11" s="109"/>
    </row>
    <row r="12" spans="1:11" ht="18" customHeight="1" x14ac:dyDescent="0.25">
      <c r="A12" s="60">
        <f>A11+1</f>
        <v>2</v>
      </c>
      <c r="B12" s="45" t="s">
        <v>251</v>
      </c>
      <c r="C12" s="46" t="s">
        <v>252</v>
      </c>
      <c r="D12" s="47" t="s">
        <v>253</v>
      </c>
      <c r="E12" s="79" t="s">
        <v>216</v>
      </c>
      <c r="F12" s="76" t="s">
        <v>29</v>
      </c>
      <c r="G12" s="48">
        <v>27.15</v>
      </c>
      <c r="H12" s="80" t="s">
        <v>370</v>
      </c>
      <c r="I12" s="90">
        <v>0.7</v>
      </c>
      <c r="J12" s="85">
        <f t="shared" si="0"/>
        <v>12950000</v>
      </c>
      <c r="K12" s="109"/>
    </row>
    <row r="13" spans="1:11" ht="18" customHeight="1" x14ac:dyDescent="0.25">
      <c r="A13" s="60">
        <f t="shared" ref="A13:A33" si="1">A12+1</f>
        <v>3</v>
      </c>
      <c r="B13" s="45" t="s">
        <v>247</v>
      </c>
      <c r="C13" s="46" t="s">
        <v>51</v>
      </c>
      <c r="D13" s="47" t="s">
        <v>5</v>
      </c>
      <c r="E13" s="79" t="s">
        <v>90</v>
      </c>
      <c r="F13" s="76" t="s">
        <v>29</v>
      </c>
      <c r="G13" s="48">
        <v>27.1</v>
      </c>
      <c r="H13" s="80" t="s">
        <v>370</v>
      </c>
      <c r="I13" s="90">
        <v>0.7</v>
      </c>
      <c r="J13" s="85">
        <f t="shared" si="0"/>
        <v>12950000</v>
      </c>
      <c r="K13" s="109"/>
    </row>
    <row r="14" spans="1:11" ht="18" customHeight="1" x14ac:dyDescent="0.25">
      <c r="A14" s="60">
        <f t="shared" si="1"/>
        <v>4</v>
      </c>
      <c r="B14" s="45" t="s">
        <v>283</v>
      </c>
      <c r="C14" s="46" t="s">
        <v>284</v>
      </c>
      <c r="D14" s="47" t="s">
        <v>146</v>
      </c>
      <c r="E14" s="79" t="s">
        <v>216</v>
      </c>
      <c r="F14" s="76" t="s">
        <v>29</v>
      </c>
      <c r="G14" s="48">
        <v>27.07</v>
      </c>
      <c r="H14" s="80" t="s">
        <v>370</v>
      </c>
      <c r="I14" s="90">
        <v>0.7</v>
      </c>
      <c r="J14" s="85">
        <f t="shared" si="0"/>
        <v>12950000</v>
      </c>
      <c r="K14" s="109"/>
    </row>
    <row r="15" spans="1:11" ht="18" customHeight="1" x14ac:dyDescent="0.25">
      <c r="A15" s="60">
        <f t="shared" si="1"/>
        <v>5</v>
      </c>
      <c r="B15" s="45" t="s">
        <v>224</v>
      </c>
      <c r="C15" s="46" t="s">
        <v>225</v>
      </c>
      <c r="D15" s="47" t="s">
        <v>7</v>
      </c>
      <c r="E15" s="79" t="s">
        <v>90</v>
      </c>
      <c r="F15" s="76" t="s">
        <v>29</v>
      </c>
      <c r="G15" s="48">
        <v>27.03</v>
      </c>
      <c r="H15" s="80" t="s">
        <v>370</v>
      </c>
      <c r="I15" s="90">
        <v>0.7</v>
      </c>
      <c r="J15" s="85">
        <f t="shared" si="0"/>
        <v>12950000</v>
      </c>
      <c r="K15" s="109"/>
    </row>
    <row r="16" spans="1:11" ht="18" customHeight="1" x14ac:dyDescent="0.25">
      <c r="A16" s="60">
        <f t="shared" si="1"/>
        <v>6</v>
      </c>
      <c r="B16" s="45" t="s">
        <v>222</v>
      </c>
      <c r="C16" s="46" t="s">
        <v>223</v>
      </c>
      <c r="D16" s="47" t="s">
        <v>157</v>
      </c>
      <c r="E16" s="79" t="s">
        <v>174</v>
      </c>
      <c r="F16" s="76" t="s">
        <v>16</v>
      </c>
      <c r="G16" s="48">
        <v>27.02</v>
      </c>
      <c r="H16" s="80" t="s">
        <v>370</v>
      </c>
      <c r="I16" s="90">
        <v>0.7</v>
      </c>
      <c r="J16" s="85">
        <f t="shared" si="0"/>
        <v>12950000</v>
      </c>
      <c r="K16" s="109"/>
    </row>
    <row r="17" spans="1:11" ht="18" customHeight="1" x14ac:dyDescent="0.25">
      <c r="A17" s="60">
        <f t="shared" si="1"/>
        <v>7</v>
      </c>
      <c r="B17" s="45" t="s">
        <v>254</v>
      </c>
      <c r="C17" s="46" t="s">
        <v>100</v>
      </c>
      <c r="D17" s="47" t="s">
        <v>40</v>
      </c>
      <c r="E17" s="79" t="s">
        <v>216</v>
      </c>
      <c r="F17" s="76" t="s">
        <v>29</v>
      </c>
      <c r="G17" s="48">
        <v>27</v>
      </c>
      <c r="H17" s="80" t="s">
        <v>370</v>
      </c>
      <c r="I17" s="90">
        <v>0.7</v>
      </c>
      <c r="J17" s="85">
        <f t="shared" si="0"/>
        <v>12950000</v>
      </c>
      <c r="K17" s="109"/>
    </row>
    <row r="18" spans="1:11" ht="18" customHeight="1" x14ac:dyDescent="0.25">
      <c r="A18" s="60">
        <f t="shared" si="1"/>
        <v>8</v>
      </c>
      <c r="B18" s="45" t="s">
        <v>295</v>
      </c>
      <c r="C18" s="46" t="s">
        <v>257</v>
      </c>
      <c r="D18" s="47" t="s">
        <v>62</v>
      </c>
      <c r="E18" s="79" t="s">
        <v>94</v>
      </c>
      <c r="F18" s="76" t="s">
        <v>1</v>
      </c>
      <c r="G18" s="48">
        <v>26.97</v>
      </c>
      <c r="H18" s="80" t="s">
        <v>370</v>
      </c>
      <c r="I18" s="90">
        <v>0.7</v>
      </c>
      <c r="J18" s="85">
        <f t="shared" si="0"/>
        <v>12950000</v>
      </c>
      <c r="K18" s="109"/>
    </row>
    <row r="19" spans="1:11" ht="18" customHeight="1" x14ac:dyDescent="0.25">
      <c r="A19" s="60">
        <f t="shared" si="1"/>
        <v>9</v>
      </c>
      <c r="B19" s="45" t="s">
        <v>240</v>
      </c>
      <c r="C19" s="46" t="s">
        <v>241</v>
      </c>
      <c r="D19" s="47" t="s">
        <v>60</v>
      </c>
      <c r="E19" s="79" t="s">
        <v>216</v>
      </c>
      <c r="F19" s="76" t="s">
        <v>29</v>
      </c>
      <c r="G19" s="48">
        <v>26.95</v>
      </c>
      <c r="H19" s="80" t="s">
        <v>370</v>
      </c>
      <c r="I19" s="90">
        <v>0.7</v>
      </c>
      <c r="J19" s="85">
        <f t="shared" si="0"/>
        <v>12950000</v>
      </c>
      <c r="K19" s="109"/>
    </row>
    <row r="20" spans="1:11" ht="18" customHeight="1" x14ac:dyDescent="0.25">
      <c r="A20" s="60">
        <f t="shared" si="1"/>
        <v>10</v>
      </c>
      <c r="B20" s="45" t="s">
        <v>242</v>
      </c>
      <c r="C20" s="46" t="s">
        <v>69</v>
      </c>
      <c r="D20" s="47" t="s">
        <v>91</v>
      </c>
      <c r="E20" s="79" t="s">
        <v>216</v>
      </c>
      <c r="F20" s="76" t="s">
        <v>29</v>
      </c>
      <c r="G20" s="48">
        <v>26.95</v>
      </c>
      <c r="H20" s="80" t="s">
        <v>370</v>
      </c>
      <c r="I20" s="90">
        <v>0.7</v>
      </c>
      <c r="J20" s="85">
        <f t="shared" si="0"/>
        <v>12950000</v>
      </c>
      <c r="K20" s="109"/>
    </row>
    <row r="21" spans="1:11" ht="18" customHeight="1" x14ac:dyDescent="0.25">
      <c r="A21" s="60">
        <f t="shared" si="1"/>
        <v>11</v>
      </c>
      <c r="B21" s="45" t="s">
        <v>261</v>
      </c>
      <c r="C21" s="46" t="s">
        <v>262</v>
      </c>
      <c r="D21" s="47" t="s">
        <v>50</v>
      </c>
      <c r="E21" s="79" t="s">
        <v>216</v>
      </c>
      <c r="F21" s="76" t="s">
        <v>29</v>
      </c>
      <c r="G21" s="48">
        <v>26.95</v>
      </c>
      <c r="H21" s="80" t="s">
        <v>370</v>
      </c>
      <c r="I21" s="90">
        <v>0.7</v>
      </c>
      <c r="J21" s="85">
        <f t="shared" si="0"/>
        <v>12950000</v>
      </c>
      <c r="K21" s="109"/>
    </row>
    <row r="22" spans="1:11" ht="18" customHeight="1" x14ac:dyDescent="0.25">
      <c r="A22" s="60">
        <f t="shared" si="1"/>
        <v>12</v>
      </c>
      <c r="B22" s="45" t="s">
        <v>285</v>
      </c>
      <c r="C22" s="46" t="s">
        <v>114</v>
      </c>
      <c r="D22" s="47" t="s">
        <v>5</v>
      </c>
      <c r="E22" s="79" t="s">
        <v>216</v>
      </c>
      <c r="F22" s="76" t="s">
        <v>29</v>
      </c>
      <c r="G22" s="48">
        <v>26.95</v>
      </c>
      <c r="H22" s="80" t="s">
        <v>370</v>
      </c>
      <c r="I22" s="90">
        <v>0.7</v>
      </c>
      <c r="J22" s="85">
        <f t="shared" si="0"/>
        <v>12950000</v>
      </c>
      <c r="K22" s="109"/>
    </row>
    <row r="23" spans="1:11" ht="18" customHeight="1" x14ac:dyDescent="0.25">
      <c r="A23" s="60">
        <f t="shared" si="1"/>
        <v>13</v>
      </c>
      <c r="B23" s="45" t="s">
        <v>332</v>
      </c>
      <c r="C23" s="46" t="s">
        <v>333</v>
      </c>
      <c r="D23" s="47" t="s">
        <v>33</v>
      </c>
      <c r="E23" s="79" t="s">
        <v>216</v>
      </c>
      <c r="F23" s="76" t="s">
        <v>29</v>
      </c>
      <c r="G23" s="48">
        <v>26.95</v>
      </c>
      <c r="H23" s="80" t="s">
        <v>370</v>
      </c>
      <c r="I23" s="90">
        <v>0.7</v>
      </c>
      <c r="J23" s="85">
        <f t="shared" si="0"/>
        <v>12950000</v>
      </c>
      <c r="K23" s="109"/>
    </row>
    <row r="24" spans="1:11" ht="18" customHeight="1" x14ac:dyDescent="0.25">
      <c r="A24" s="60">
        <f t="shared" si="1"/>
        <v>14</v>
      </c>
      <c r="B24" s="45" t="s">
        <v>235</v>
      </c>
      <c r="C24" s="46" t="s">
        <v>236</v>
      </c>
      <c r="D24" s="47" t="s">
        <v>237</v>
      </c>
      <c r="E24" s="79" t="s">
        <v>216</v>
      </c>
      <c r="F24" s="76" t="s">
        <v>29</v>
      </c>
      <c r="G24" s="48">
        <v>26.92</v>
      </c>
      <c r="H24" s="80" t="s">
        <v>370</v>
      </c>
      <c r="I24" s="90">
        <v>0.7</v>
      </c>
      <c r="J24" s="85">
        <f t="shared" si="0"/>
        <v>12950000</v>
      </c>
      <c r="K24" s="109"/>
    </row>
    <row r="25" spans="1:11" ht="18" customHeight="1" x14ac:dyDescent="0.25">
      <c r="A25" s="60">
        <f t="shared" si="1"/>
        <v>15</v>
      </c>
      <c r="B25" s="45" t="s">
        <v>320</v>
      </c>
      <c r="C25" s="46" t="s">
        <v>321</v>
      </c>
      <c r="D25" s="47" t="s">
        <v>5</v>
      </c>
      <c r="E25" s="79" t="s">
        <v>86</v>
      </c>
      <c r="F25" s="76" t="s">
        <v>85</v>
      </c>
      <c r="G25" s="48">
        <v>26.92</v>
      </c>
      <c r="H25" s="80" t="s">
        <v>370</v>
      </c>
      <c r="I25" s="90">
        <v>0.7</v>
      </c>
      <c r="J25" s="85">
        <f t="shared" si="0"/>
        <v>12950000</v>
      </c>
      <c r="K25" s="109"/>
    </row>
    <row r="26" spans="1:11" ht="18" customHeight="1" x14ac:dyDescent="0.25">
      <c r="A26" s="60">
        <f t="shared" si="1"/>
        <v>16</v>
      </c>
      <c r="B26" s="45" t="s">
        <v>226</v>
      </c>
      <c r="C26" s="46" t="s">
        <v>227</v>
      </c>
      <c r="D26" s="47" t="s">
        <v>76</v>
      </c>
      <c r="E26" s="79" t="s">
        <v>216</v>
      </c>
      <c r="F26" s="76" t="s">
        <v>29</v>
      </c>
      <c r="G26" s="48">
        <v>26.9</v>
      </c>
      <c r="H26" s="80" t="s">
        <v>370</v>
      </c>
      <c r="I26" s="90">
        <v>0.7</v>
      </c>
      <c r="J26" s="85">
        <f t="shared" si="0"/>
        <v>12950000</v>
      </c>
      <c r="K26" s="109"/>
    </row>
    <row r="27" spans="1:11" ht="18" customHeight="1" x14ac:dyDescent="0.25">
      <c r="A27" s="60">
        <f t="shared" si="1"/>
        <v>17</v>
      </c>
      <c r="B27" s="45" t="s">
        <v>233</v>
      </c>
      <c r="C27" s="46" t="s">
        <v>234</v>
      </c>
      <c r="D27" s="47" t="s">
        <v>88</v>
      </c>
      <c r="E27" s="79" t="s">
        <v>216</v>
      </c>
      <c r="F27" s="76" t="s">
        <v>29</v>
      </c>
      <c r="G27" s="48">
        <v>26.9</v>
      </c>
      <c r="H27" s="80" t="s">
        <v>370</v>
      </c>
      <c r="I27" s="90">
        <v>0.7</v>
      </c>
      <c r="J27" s="85">
        <f t="shared" si="0"/>
        <v>12950000</v>
      </c>
      <c r="K27" s="109"/>
    </row>
    <row r="28" spans="1:11" ht="18" customHeight="1" x14ac:dyDescent="0.25">
      <c r="A28" s="60">
        <f t="shared" si="1"/>
        <v>18</v>
      </c>
      <c r="B28" s="45" t="s">
        <v>248</v>
      </c>
      <c r="C28" s="46" t="s">
        <v>124</v>
      </c>
      <c r="D28" s="47" t="s">
        <v>105</v>
      </c>
      <c r="E28" s="79" t="s">
        <v>216</v>
      </c>
      <c r="F28" s="76" t="s">
        <v>29</v>
      </c>
      <c r="G28" s="48">
        <v>26.9</v>
      </c>
      <c r="H28" s="80" t="s">
        <v>370</v>
      </c>
      <c r="I28" s="90">
        <v>0.7</v>
      </c>
      <c r="J28" s="85">
        <f t="shared" si="0"/>
        <v>12950000</v>
      </c>
      <c r="K28" s="109"/>
    </row>
    <row r="29" spans="1:11" ht="18" customHeight="1" x14ac:dyDescent="0.25">
      <c r="A29" s="60">
        <f t="shared" si="1"/>
        <v>19</v>
      </c>
      <c r="B29" s="45" t="s">
        <v>249</v>
      </c>
      <c r="C29" s="46" t="s">
        <v>250</v>
      </c>
      <c r="D29" s="47" t="s">
        <v>50</v>
      </c>
      <c r="E29" s="79" t="s">
        <v>216</v>
      </c>
      <c r="F29" s="76" t="s">
        <v>29</v>
      </c>
      <c r="G29" s="48">
        <v>26.9</v>
      </c>
      <c r="H29" s="80" t="s">
        <v>370</v>
      </c>
      <c r="I29" s="90">
        <v>0.7</v>
      </c>
      <c r="J29" s="85">
        <f t="shared" si="0"/>
        <v>12950000</v>
      </c>
      <c r="K29" s="109"/>
    </row>
    <row r="30" spans="1:11" ht="18" customHeight="1" x14ac:dyDescent="0.25">
      <c r="A30" s="60">
        <f t="shared" si="1"/>
        <v>20</v>
      </c>
      <c r="B30" s="45" t="s">
        <v>255</v>
      </c>
      <c r="C30" s="46" t="s">
        <v>256</v>
      </c>
      <c r="D30" s="47" t="s">
        <v>43</v>
      </c>
      <c r="E30" s="79" t="s">
        <v>221</v>
      </c>
      <c r="F30" s="76" t="s">
        <v>67</v>
      </c>
      <c r="G30" s="48">
        <v>26.9</v>
      </c>
      <c r="H30" s="80" t="s">
        <v>370</v>
      </c>
      <c r="I30" s="90">
        <v>0.7</v>
      </c>
      <c r="J30" s="85">
        <f t="shared" si="0"/>
        <v>12950000</v>
      </c>
      <c r="K30" s="109"/>
    </row>
    <row r="31" spans="1:11" ht="18" customHeight="1" x14ac:dyDescent="0.25">
      <c r="A31" s="60">
        <f t="shared" si="1"/>
        <v>21</v>
      </c>
      <c r="B31" s="45" t="s">
        <v>282</v>
      </c>
      <c r="C31" s="46" t="s">
        <v>57</v>
      </c>
      <c r="D31" s="47" t="s">
        <v>9</v>
      </c>
      <c r="E31" s="79" t="s">
        <v>216</v>
      </c>
      <c r="F31" s="76" t="s">
        <v>29</v>
      </c>
      <c r="G31" s="48">
        <v>26.9</v>
      </c>
      <c r="H31" s="80" t="s">
        <v>370</v>
      </c>
      <c r="I31" s="90">
        <v>0.7</v>
      </c>
      <c r="J31" s="85">
        <f t="shared" si="0"/>
        <v>12950000</v>
      </c>
      <c r="K31" s="109"/>
    </row>
    <row r="32" spans="1:11" ht="18" customHeight="1" x14ac:dyDescent="0.25">
      <c r="A32" s="60">
        <f t="shared" si="1"/>
        <v>22</v>
      </c>
      <c r="B32" s="45" t="s">
        <v>308</v>
      </c>
      <c r="C32" s="46" t="s">
        <v>75</v>
      </c>
      <c r="D32" s="47" t="s">
        <v>91</v>
      </c>
      <c r="E32" s="79" t="s">
        <v>216</v>
      </c>
      <c r="F32" s="76" t="s">
        <v>29</v>
      </c>
      <c r="G32" s="48">
        <v>26.9</v>
      </c>
      <c r="H32" s="80" t="s">
        <v>370</v>
      </c>
      <c r="I32" s="90">
        <v>0.7</v>
      </c>
      <c r="J32" s="85">
        <f t="shared" si="0"/>
        <v>12950000</v>
      </c>
      <c r="K32" s="109"/>
    </row>
    <row r="33" spans="1:11" ht="18" customHeight="1" x14ac:dyDescent="0.25">
      <c r="A33" s="60">
        <f t="shared" si="1"/>
        <v>23</v>
      </c>
      <c r="B33" s="45" t="s">
        <v>330</v>
      </c>
      <c r="C33" s="46" t="s">
        <v>142</v>
      </c>
      <c r="D33" s="47" t="s">
        <v>140</v>
      </c>
      <c r="E33" s="79" t="s">
        <v>90</v>
      </c>
      <c r="F33" s="76" t="s">
        <v>29</v>
      </c>
      <c r="G33" s="48">
        <v>26.9</v>
      </c>
      <c r="H33" s="80" t="s">
        <v>370</v>
      </c>
      <c r="I33" s="90">
        <v>0.7</v>
      </c>
      <c r="J33" s="85">
        <f t="shared" si="0"/>
        <v>12950000</v>
      </c>
      <c r="K33" s="109"/>
    </row>
    <row r="34" spans="1:11" ht="18" customHeight="1" x14ac:dyDescent="0.25">
      <c r="A34" s="60"/>
      <c r="B34" s="2" t="s">
        <v>354</v>
      </c>
      <c r="C34" s="71">
        <f>A33</f>
        <v>23</v>
      </c>
      <c r="D34" s="83" t="s">
        <v>355</v>
      </c>
      <c r="E34" s="82"/>
      <c r="F34" s="77"/>
      <c r="G34" s="65"/>
      <c r="H34" s="97"/>
      <c r="I34" s="65"/>
      <c r="J34" s="66">
        <f>SUM(J11:J33)</f>
        <v>297850000</v>
      </c>
      <c r="K34" s="109"/>
    </row>
    <row r="35" spans="1:11" ht="18" customHeight="1" x14ac:dyDescent="0.25">
      <c r="A35" s="75" t="s">
        <v>356</v>
      </c>
      <c r="B35" s="91"/>
      <c r="C35" s="93"/>
      <c r="D35" s="94"/>
      <c r="E35" s="80"/>
      <c r="F35" s="77"/>
      <c r="G35" s="86"/>
      <c r="H35" s="80"/>
      <c r="I35" s="91"/>
      <c r="J35" s="91"/>
      <c r="K35" s="109"/>
    </row>
    <row r="36" spans="1:11" ht="18" customHeight="1" x14ac:dyDescent="0.25">
      <c r="A36" s="60">
        <v>1</v>
      </c>
      <c r="B36" s="45" t="s">
        <v>243</v>
      </c>
      <c r="C36" s="46" t="s">
        <v>207</v>
      </c>
      <c r="D36" s="47" t="s">
        <v>97</v>
      </c>
      <c r="E36" s="79" t="s">
        <v>220</v>
      </c>
      <c r="F36" s="76" t="s">
        <v>16</v>
      </c>
      <c r="G36" s="48">
        <v>26.9</v>
      </c>
      <c r="H36" s="80" t="s">
        <v>370</v>
      </c>
      <c r="I36" s="90">
        <v>0.7</v>
      </c>
      <c r="J36" s="85">
        <f>18500000*I36</f>
        <v>12950000</v>
      </c>
      <c r="K36" s="109"/>
    </row>
    <row r="37" spans="1:11" ht="18" customHeight="1" x14ac:dyDescent="0.25">
      <c r="A37" s="60">
        <f>A36+1</f>
        <v>2</v>
      </c>
      <c r="B37" s="45" t="s">
        <v>230</v>
      </c>
      <c r="C37" s="46" t="s">
        <v>153</v>
      </c>
      <c r="D37" s="47" t="s">
        <v>9</v>
      </c>
      <c r="E37" s="79" t="s">
        <v>154</v>
      </c>
      <c r="F37" s="76" t="s">
        <v>29</v>
      </c>
      <c r="G37" s="48">
        <v>26.8</v>
      </c>
      <c r="H37" s="80" t="s">
        <v>370</v>
      </c>
      <c r="I37" s="90">
        <v>0.7</v>
      </c>
      <c r="J37" s="85">
        <f t="shared" ref="J37:J49" si="2">18500000*I37</f>
        <v>12950000</v>
      </c>
      <c r="K37" s="109"/>
    </row>
    <row r="38" spans="1:11" ht="18" customHeight="1" x14ac:dyDescent="0.25">
      <c r="A38" s="60">
        <f t="shared" ref="A38:A49" si="3">A37+1</f>
        <v>3</v>
      </c>
      <c r="B38" s="45" t="s">
        <v>244</v>
      </c>
      <c r="C38" s="46" t="s">
        <v>245</v>
      </c>
      <c r="D38" s="47" t="s">
        <v>246</v>
      </c>
      <c r="E38" s="79" t="s">
        <v>219</v>
      </c>
      <c r="F38" s="76" t="s">
        <v>16</v>
      </c>
      <c r="G38" s="48">
        <v>26.75</v>
      </c>
      <c r="H38" s="80" t="s">
        <v>370</v>
      </c>
      <c r="I38" s="90">
        <v>0.7</v>
      </c>
      <c r="J38" s="85">
        <f t="shared" si="2"/>
        <v>12950000</v>
      </c>
      <c r="K38" s="109"/>
    </row>
    <row r="39" spans="1:11" ht="18" customHeight="1" x14ac:dyDescent="0.25">
      <c r="A39" s="60">
        <f t="shared" si="3"/>
        <v>4</v>
      </c>
      <c r="B39" s="45" t="s">
        <v>309</v>
      </c>
      <c r="C39" s="46" t="s">
        <v>310</v>
      </c>
      <c r="D39" s="47" t="s">
        <v>93</v>
      </c>
      <c r="E39" s="79" t="s">
        <v>144</v>
      </c>
      <c r="F39" s="76" t="s">
        <v>29</v>
      </c>
      <c r="G39" s="48">
        <v>26.73</v>
      </c>
      <c r="H39" s="80" t="s">
        <v>370</v>
      </c>
      <c r="I39" s="90">
        <v>0.7</v>
      </c>
      <c r="J39" s="85">
        <f t="shared" si="2"/>
        <v>12950000</v>
      </c>
      <c r="K39" s="109"/>
    </row>
    <row r="40" spans="1:11" ht="18" customHeight="1" x14ac:dyDescent="0.25">
      <c r="A40" s="60">
        <f t="shared" si="3"/>
        <v>5</v>
      </c>
      <c r="B40" s="45" t="s">
        <v>316</v>
      </c>
      <c r="C40" s="46" t="s">
        <v>317</v>
      </c>
      <c r="D40" s="47" t="s">
        <v>21</v>
      </c>
      <c r="E40" s="79" t="s">
        <v>154</v>
      </c>
      <c r="F40" s="76" t="s">
        <v>29</v>
      </c>
      <c r="G40" s="48">
        <v>26.7</v>
      </c>
      <c r="H40" s="80" t="s">
        <v>370</v>
      </c>
      <c r="I40" s="90">
        <v>0.7</v>
      </c>
      <c r="J40" s="85">
        <f t="shared" si="2"/>
        <v>12950000</v>
      </c>
      <c r="K40" s="109"/>
    </row>
    <row r="41" spans="1:11" ht="18" customHeight="1" x14ac:dyDescent="0.25">
      <c r="A41" s="60">
        <f t="shared" si="3"/>
        <v>6</v>
      </c>
      <c r="B41" s="45" t="s">
        <v>302</v>
      </c>
      <c r="C41" s="46" t="s">
        <v>129</v>
      </c>
      <c r="D41" s="47" t="s">
        <v>79</v>
      </c>
      <c r="E41" s="79" t="s">
        <v>109</v>
      </c>
      <c r="F41" s="76" t="s">
        <v>29</v>
      </c>
      <c r="G41" s="48">
        <v>26.67</v>
      </c>
      <c r="H41" s="80" t="s">
        <v>370</v>
      </c>
      <c r="I41" s="90">
        <v>0.7</v>
      </c>
      <c r="J41" s="85">
        <f t="shared" si="2"/>
        <v>12950000</v>
      </c>
      <c r="K41" s="109"/>
    </row>
    <row r="42" spans="1:11" ht="18" customHeight="1" x14ac:dyDescent="0.25">
      <c r="A42" s="60">
        <f t="shared" si="3"/>
        <v>7</v>
      </c>
      <c r="B42" s="45" t="s">
        <v>314</v>
      </c>
      <c r="C42" s="46" t="s">
        <v>315</v>
      </c>
      <c r="D42" s="47" t="s">
        <v>53</v>
      </c>
      <c r="E42" s="79" t="s">
        <v>154</v>
      </c>
      <c r="F42" s="76" t="s">
        <v>29</v>
      </c>
      <c r="G42" s="48">
        <v>26.67</v>
      </c>
      <c r="H42" s="80" t="s">
        <v>370</v>
      </c>
      <c r="I42" s="90">
        <v>0.7</v>
      </c>
      <c r="J42" s="85">
        <f t="shared" si="2"/>
        <v>12950000</v>
      </c>
      <c r="K42" s="109"/>
    </row>
    <row r="43" spans="1:11" ht="18" customHeight="1" x14ac:dyDescent="0.25">
      <c r="A43" s="60">
        <f t="shared" si="3"/>
        <v>8</v>
      </c>
      <c r="B43" s="45" t="s">
        <v>231</v>
      </c>
      <c r="C43" s="46" t="s">
        <v>66</v>
      </c>
      <c r="D43" s="47" t="s">
        <v>232</v>
      </c>
      <c r="E43" s="79" t="s">
        <v>108</v>
      </c>
      <c r="F43" s="76" t="s">
        <v>29</v>
      </c>
      <c r="G43" s="48">
        <v>26.65</v>
      </c>
      <c r="H43" s="80" t="s">
        <v>370</v>
      </c>
      <c r="I43" s="90">
        <v>0.7</v>
      </c>
      <c r="J43" s="85">
        <f t="shared" si="2"/>
        <v>12950000</v>
      </c>
      <c r="K43" s="109"/>
    </row>
    <row r="44" spans="1:11" ht="18" customHeight="1" x14ac:dyDescent="0.25">
      <c r="A44" s="60">
        <f t="shared" si="3"/>
        <v>9</v>
      </c>
      <c r="B44" s="45" t="s">
        <v>238</v>
      </c>
      <c r="C44" s="46" t="s">
        <v>84</v>
      </c>
      <c r="D44" s="47" t="s">
        <v>38</v>
      </c>
      <c r="E44" s="79" t="s">
        <v>144</v>
      </c>
      <c r="F44" s="76" t="s">
        <v>29</v>
      </c>
      <c r="G44" s="48">
        <v>26.65</v>
      </c>
      <c r="H44" s="80" t="s">
        <v>370</v>
      </c>
      <c r="I44" s="90">
        <v>0.7</v>
      </c>
      <c r="J44" s="85">
        <f t="shared" si="2"/>
        <v>12950000</v>
      </c>
      <c r="K44" s="109"/>
    </row>
    <row r="45" spans="1:11" ht="18" customHeight="1" x14ac:dyDescent="0.25">
      <c r="A45" s="60">
        <f t="shared" si="3"/>
        <v>10</v>
      </c>
      <c r="B45" s="45" t="s">
        <v>228</v>
      </c>
      <c r="C45" s="46" t="s">
        <v>229</v>
      </c>
      <c r="D45" s="47" t="s">
        <v>17</v>
      </c>
      <c r="E45" s="79" t="s">
        <v>109</v>
      </c>
      <c r="F45" s="76" t="s">
        <v>29</v>
      </c>
      <c r="G45" s="48">
        <v>26.6</v>
      </c>
      <c r="H45" s="80" t="s">
        <v>370</v>
      </c>
      <c r="I45" s="90">
        <v>0.7</v>
      </c>
      <c r="J45" s="85">
        <f t="shared" si="2"/>
        <v>12950000</v>
      </c>
      <c r="K45" s="109"/>
    </row>
    <row r="46" spans="1:11" ht="18" customHeight="1" x14ac:dyDescent="0.25">
      <c r="A46" s="60">
        <f t="shared" si="3"/>
        <v>11</v>
      </c>
      <c r="B46" s="45" t="s">
        <v>239</v>
      </c>
      <c r="C46" s="46" t="s">
        <v>142</v>
      </c>
      <c r="D46" s="47" t="s">
        <v>120</v>
      </c>
      <c r="E46" s="79" t="s">
        <v>144</v>
      </c>
      <c r="F46" s="76" t="s">
        <v>29</v>
      </c>
      <c r="G46" s="48">
        <v>26.6</v>
      </c>
      <c r="H46" s="80" t="s">
        <v>370</v>
      </c>
      <c r="I46" s="90">
        <v>0.7</v>
      </c>
      <c r="J46" s="85">
        <f t="shared" si="2"/>
        <v>12950000</v>
      </c>
      <c r="K46" s="109"/>
    </row>
    <row r="47" spans="1:11" ht="18" customHeight="1" x14ac:dyDescent="0.25">
      <c r="A47" s="60">
        <f t="shared" si="3"/>
        <v>12</v>
      </c>
      <c r="B47" s="45" t="s">
        <v>258</v>
      </c>
      <c r="C47" s="46" t="s">
        <v>259</v>
      </c>
      <c r="D47" s="47" t="s">
        <v>101</v>
      </c>
      <c r="E47" s="79" t="s">
        <v>109</v>
      </c>
      <c r="F47" s="76" t="s">
        <v>29</v>
      </c>
      <c r="G47" s="48">
        <v>26.6</v>
      </c>
      <c r="H47" s="80" t="s">
        <v>370</v>
      </c>
      <c r="I47" s="90">
        <v>0.7</v>
      </c>
      <c r="J47" s="85">
        <f t="shared" si="2"/>
        <v>12950000</v>
      </c>
      <c r="K47" s="109"/>
    </row>
    <row r="48" spans="1:11" ht="18" customHeight="1" x14ac:dyDescent="0.25">
      <c r="A48" s="60">
        <f t="shared" si="3"/>
        <v>13</v>
      </c>
      <c r="B48" s="45" t="s">
        <v>271</v>
      </c>
      <c r="C48" s="46" t="s">
        <v>272</v>
      </c>
      <c r="D48" s="47" t="s">
        <v>52</v>
      </c>
      <c r="E48" s="79" t="s">
        <v>109</v>
      </c>
      <c r="F48" s="76" t="s">
        <v>29</v>
      </c>
      <c r="G48" s="48">
        <v>26.55</v>
      </c>
      <c r="H48" s="80" t="s">
        <v>370</v>
      </c>
      <c r="I48" s="90">
        <v>0.7</v>
      </c>
      <c r="J48" s="85">
        <f t="shared" si="2"/>
        <v>12950000</v>
      </c>
      <c r="K48" s="109"/>
    </row>
    <row r="49" spans="1:11" ht="18" customHeight="1" x14ac:dyDescent="0.25">
      <c r="A49" s="60">
        <f t="shared" si="3"/>
        <v>14</v>
      </c>
      <c r="B49" s="45" t="s">
        <v>319</v>
      </c>
      <c r="C49" s="46" t="s">
        <v>263</v>
      </c>
      <c r="D49" s="47" t="s">
        <v>87</v>
      </c>
      <c r="E49" s="79" t="s">
        <v>154</v>
      </c>
      <c r="F49" s="76" t="s">
        <v>29</v>
      </c>
      <c r="G49" s="48">
        <v>26.55</v>
      </c>
      <c r="H49" s="80" t="s">
        <v>370</v>
      </c>
      <c r="I49" s="90">
        <v>0.7</v>
      </c>
      <c r="J49" s="85">
        <f t="shared" si="2"/>
        <v>12950000</v>
      </c>
      <c r="K49" s="109"/>
    </row>
    <row r="50" spans="1:11" ht="18" customHeight="1" x14ac:dyDescent="0.25">
      <c r="A50" s="60"/>
      <c r="B50" s="2" t="s">
        <v>354</v>
      </c>
      <c r="C50" s="71">
        <f>A49</f>
        <v>14</v>
      </c>
      <c r="D50" s="83" t="s">
        <v>355</v>
      </c>
      <c r="E50" s="82"/>
      <c r="F50" s="77"/>
      <c r="G50" s="65"/>
      <c r="H50" s="97"/>
      <c r="I50" s="65"/>
      <c r="J50" s="66">
        <f>SUM(J36:J49)</f>
        <v>181300000</v>
      </c>
      <c r="K50" s="109"/>
    </row>
    <row r="51" spans="1:11" ht="18" customHeight="1" x14ac:dyDescent="0.25">
      <c r="A51" s="60"/>
      <c r="B51" s="2" t="s">
        <v>371</v>
      </c>
      <c r="C51" s="71">
        <f>C50+C34</f>
        <v>37</v>
      </c>
      <c r="D51" s="83" t="s">
        <v>355</v>
      </c>
      <c r="E51" s="82"/>
      <c r="F51" s="77"/>
      <c r="G51" s="65"/>
      <c r="H51" s="97"/>
      <c r="I51" s="65"/>
      <c r="J51" s="66">
        <f>J50+J34</f>
        <v>479150000</v>
      </c>
      <c r="K51" s="109"/>
    </row>
    <row r="52" spans="1:11" ht="18" customHeight="1" x14ac:dyDescent="0.25">
      <c r="A52" s="73" t="s">
        <v>358</v>
      </c>
      <c r="B52" s="53"/>
      <c r="C52" s="46"/>
      <c r="D52" s="50"/>
      <c r="E52" s="79"/>
      <c r="F52" s="76"/>
      <c r="G52" s="65"/>
      <c r="H52" s="80"/>
      <c r="I52" s="92"/>
      <c r="J52" s="85"/>
      <c r="K52" s="109"/>
    </row>
    <row r="53" spans="1:11" ht="18" customHeight="1" x14ac:dyDescent="0.25">
      <c r="A53" s="73" t="s">
        <v>351</v>
      </c>
      <c r="B53" s="2"/>
      <c r="C53" s="84"/>
      <c r="D53" s="83"/>
      <c r="E53" s="43"/>
      <c r="F53" s="77"/>
      <c r="G53" s="64"/>
      <c r="H53" s="96"/>
      <c r="I53" s="64"/>
      <c r="J53" s="2"/>
      <c r="K53" s="109"/>
    </row>
    <row r="54" spans="1:11" ht="18" customHeight="1" x14ac:dyDescent="0.25">
      <c r="A54" s="60">
        <v>1</v>
      </c>
      <c r="B54" s="45" t="s">
        <v>208</v>
      </c>
      <c r="C54" s="46" t="s">
        <v>209</v>
      </c>
      <c r="D54" s="47" t="s">
        <v>32</v>
      </c>
      <c r="E54" s="79" t="s">
        <v>49</v>
      </c>
      <c r="F54" s="76" t="s">
        <v>29</v>
      </c>
      <c r="G54" s="48">
        <v>29.33</v>
      </c>
      <c r="H54" s="80" t="s">
        <v>370</v>
      </c>
      <c r="I54" s="90">
        <v>0.7</v>
      </c>
      <c r="J54" s="85">
        <f>18500000*I54</f>
        <v>12950000</v>
      </c>
      <c r="K54" s="109"/>
    </row>
    <row r="55" spans="1:11" ht="18" customHeight="1" x14ac:dyDescent="0.25">
      <c r="A55" s="60">
        <f>A54+1</f>
        <v>2</v>
      </c>
      <c r="B55" s="45" t="s">
        <v>273</v>
      </c>
      <c r="C55" s="46" t="s">
        <v>274</v>
      </c>
      <c r="D55" s="47" t="s">
        <v>50</v>
      </c>
      <c r="E55" s="79" t="s">
        <v>18</v>
      </c>
      <c r="F55" s="76" t="s">
        <v>16</v>
      </c>
      <c r="G55" s="48">
        <v>29.27</v>
      </c>
      <c r="H55" s="80" t="s">
        <v>370</v>
      </c>
      <c r="I55" s="90">
        <v>0.7</v>
      </c>
      <c r="J55" s="85">
        <f t="shared" ref="J55:J91" si="4">18500000*I55</f>
        <v>12950000</v>
      </c>
      <c r="K55" s="109"/>
    </row>
    <row r="56" spans="1:11" ht="18" customHeight="1" x14ac:dyDescent="0.25">
      <c r="A56" s="60">
        <f t="shared" ref="A56:A91" si="5">A55+1</f>
        <v>3</v>
      </c>
      <c r="B56" s="45" t="s">
        <v>290</v>
      </c>
      <c r="C56" s="46" t="s">
        <v>145</v>
      </c>
      <c r="D56" s="47" t="s">
        <v>11</v>
      </c>
      <c r="E56" s="79" t="s">
        <v>49</v>
      </c>
      <c r="F56" s="76" t="s">
        <v>29</v>
      </c>
      <c r="G56" s="48">
        <v>29.23</v>
      </c>
      <c r="H56" s="80" t="s">
        <v>370</v>
      </c>
      <c r="I56" s="90">
        <v>0.7</v>
      </c>
      <c r="J56" s="85">
        <f t="shared" si="4"/>
        <v>12950000</v>
      </c>
      <c r="K56" s="109"/>
    </row>
    <row r="57" spans="1:11" ht="18" customHeight="1" x14ac:dyDescent="0.25">
      <c r="A57" s="60">
        <f t="shared" si="5"/>
        <v>4</v>
      </c>
      <c r="B57" s="45" t="s">
        <v>211</v>
      </c>
      <c r="C57" s="46" t="s">
        <v>212</v>
      </c>
      <c r="D57" s="47" t="s">
        <v>213</v>
      </c>
      <c r="E57" s="79" t="s">
        <v>49</v>
      </c>
      <c r="F57" s="76" t="s">
        <v>29</v>
      </c>
      <c r="G57" s="48">
        <v>29.2</v>
      </c>
      <c r="H57" s="80" t="s">
        <v>370</v>
      </c>
      <c r="I57" s="90">
        <v>0.7</v>
      </c>
      <c r="J57" s="85">
        <f t="shared" si="4"/>
        <v>12950000</v>
      </c>
      <c r="K57" s="109"/>
    </row>
    <row r="58" spans="1:11" ht="18" customHeight="1" x14ac:dyDescent="0.25">
      <c r="A58" s="60">
        <f t="shared" si="5"/>
        <v>5</v>
      </c>
      <c r="B58" s="45" t="s">
        <v>210</v>
      </c>
      <c r="C58" s="46" t="s">
        <v>92</v>
      </c>
      <c r="D58" s="47" t="s">
        <v>121</v>
      </c>
      <c r="E58" s="79" t="s">
        <v>46</v>
      </c>
      <c r="F58" s="76" t="s">
        <v>29</v>
      </c>
      <c r="G58" s="48">
        <v>28.97</v>
      </c>
      <c r="H58" s="80" t="s">
        <v>370</v>
      </c>
      <c r="I58" s="90">
        <v>0.7</v>
      </c>
      <c r="J58" s="85">
        <f t="shared" si="4"/>
        <v>12950000</v>
      </c>
      <c r="K58" s="109"/>
    </row>
    <row r="59" spans="1:11" ht="18" customHeight="1" x14ac:dyDescent="0.25">
      <c r="A59" s="60">
        <f t="shared" si="5"/>
        <v>6</v>
      </c>
      <c r="B59" s="45" t="s">
        <v>305</v>
      </c>
      <c r="C59" s="46" t="s">
        <v>306</v>
      </c>
      <c r="D59" s="47" t="s">
        <v>93</v>
      </c>
      <c r="E59" s="79" t="s">
        <v>19</v>
      </c>
      <c r="F59" s="76" t="s">
        <v>16</v>
      </c>
      <c r="G59" s="48">
        <v>28.97</v>
      </c>
      <c r="H59" s="80" t="s">
        <v>370</v>
      </c>
      <c r="I59" s="90">
        <v>0.7</v>
      </c>
      <c r="J59" s="85">
        <f t="shared" si="4"/>
        <v>12950000</v>
      </c>
      <c r="K59" s="109"/>
    </row>
    <row r="60" spans="1:11" ht="18" customHeight="1" x14ac:dyDescent="0.25">
      <c r="A60" s="60">
        <f t="shared" si="5"/>
        <v>7</v>
      </c>
      <c r="B60" s="45" t="s">
        <v>178</v>
      </c>
      <c r="C60" s="46" t="s">
        <v>163</v>
      </c>
      <c r="D60" s="47" t="s">
        <v>21</v>
      </c>
      <c r="E60" s="79" t="s">
        <v>90</v>
      </c>
      <c r="F60" s="76" t="s">
        <v>29</v>
      </c>
      <c r="G60" s="48">
        <v>28.9</v>
      </c>
      <c r="H60" s="80" t="s">
        <v>370</v>
      </c>
      <c r="I60" s="90">
        <v>0.7</v>
      </c>
      <c r="J60" s="85">
        <f t="shared" si="4"/>
        <v>12950000</v>
      </c>
      <c r="K60" s="109"/>
    </row>
    <row r="61" spans="1:11" ht="18" customHeight="1" x14ac:dyDescent="0.25">
      <c r="A61" s="60">
        <f t="shared" si="5"/>
        <v>8</v>
      </c>
      <c r="B61" s="45" t="s">
        <v>291</v>
      </c>
      <c r="C61" s="46" t="s">
        <v>78</v>
      </c>
      <c r="D61" s="47" t="s">
        <v>20</v>
      </c>
      <c r="E61" s="79" t="s">
        <v>46</v>
      </c>
      <c r="F61" s="76" t="s">
        <v>29</v>
      </c>
      <c r="G61" s="48">
        <v>28.9</v>
      </c>
      <c r="H61" s="80" t="s">
        <v>370</v>
      </c>
      <c r="I61" s="90">
        <v>0.7</v>
      </c>
      <c r="J61" s="85">
        <f t="shared" si="4"/>
        <v>12950000</v>
      </c>
      <c r="K61" s="109"/>
    </row>
    <row r="62" spans="1:11" ht="18" customHeight="1" x14ac:dyDescent="0.25">
      <c r="A62" s="60">
        <f t="shared" si="5"/>
        <v>9</v>
      </c>
      <c r="B62" s="45" t="s">
        <v>323</v>
      </c>
      <c r="C62" s="46" t="s">
        <v>116</v>
      </c>
      <c r="D62" s="47" t="s">
        <v>59</v>
      </c>
      <c r="E62" s="79" t="s">
        <v>18</v>
      </c>
      <c r="F62" s="76" t="s">
        <v>16</v>
      </c>
      <c r="G62" s="48">
        <v>28.9</v>
      </c>
      <c r="H62" s="80" t="s">
        <v>370</v>
      </c>
      <c r="I62" s="90">
        <v>0.7</v>
      </c>
      <c r="J62" s="85">
        <f t="shared" si="4"/>
        <v>12950000</v>
      </c>
      <c r="K62" s="109"/>
    </row>
    <row r="63" spans="1:11" ht="18" customHeight="1" x14ac:dyDescent="0.25">
      <c r="A63" s="60">
        <f t="shared" si="5"/>
        <v>10</v>
      </c>
      <c r="B63" s="45" t="s">
        <v>324</v>
      </c>
      <c r="C63" s="46" t="s">
        <v>100</v>
      </c>
      <c r="D63" s="47" t="s">
        <v>217</v>
      </c>
      <c r="E63" s="79" t="s">
        <v>15</v>
      </c>
      <c r="F63" s="76" t="s">
        <v>16</v>
      </c>
      <c r="G63" s="48">
        <v>28.9</v>
      </c>
      <c r="H63" s="80" t="s">
        <v>370</v>
      </c>
      <c r="I63" s="90">
        <v>0.7</v>
      </c>
      <c r="J63" s="85">
        <f t="shared" si="4"/>
        <v>12950000</v>
      </c>
      <c r="K63" s="109"/>
    </row>
    <row r="64" spans="1:11" ht="18" customHeight="1" x14ac:dyDescent="0.25">
      <c r="A64" s="60">
        <f t="shared" si="5"/>
        <v>11</v>
      </c>
      <c r="B64" s="45" t="s">
        <v>22</v>
      </c>
      <c r="C64" s="46" t="s">
        <v>23</v>
      </c>
      <c r="D64" s="47" t="s">
        <v>24</v>
      </c>
      <c r="E64" s="79" t="s">
        <v>15</v>
      </c>
      <c r="F64" s="76" t="s">
        <v>16</v>
      </c>
      <c r="G64" s="48">
        <v>28.87</v>
      </c>
      <c r="H64" s="80" t="s">
        <v>370</v>
      </c>
      <c r="I64" s="90">
        <v>0.7</v>
      </c>
      <c r="J64" s="85">
        <f t="shared" si="4"/>
        <v>12950000</v>
      </c>
      <c r="K64" s="109"/>
    </row>
    <row r="65" spans="1:11" ht="18" customHeight="1" x14ac:dyDescent="0.25">
      <c r="A65" s="60">
        <f t="shared" si="5"/>
        <v>12</v>
      </c>
      <c r="B65" s="45" t="s">
        <v>203</v>
      </c>
      <c r="C65" s="46" t="s">
        <v>204</v>
      </c>
      <c r="D65" s="47" t="s">
        <v>41</v>
      </c>
      <c r="E65" s="79" t="s">
        <v>18</v>
      </c>
      <c r="F65" s="76" t="s">
        <v>16</v>
      </c>
      <c r="G65" s="48">
        <v>28.87</v>
      </c>
      <c r="H65" s="80" t="s">
        <v>370</v>
      </c>
      <c r="I65" s="90">
        <v>0.7</v>
      </c>
      <c r="J65" s="85">
        <f t="shared" ref="J65:J78" si="6">18500000*I65</f>
        <v>12950000</v>
      </c>
      <c r="K65" s="109"/>
    </row>
    <row r="66" spans="1:11" ht="18" customHeight="1" x14ac:dyDescent="0.25">
      <c r="A66" s="60">
        <f t="shared" si="5"/>
        <v>13</v>
      </c>
      <c r="B66" s="45" t="s">
        <v>279</v>
      </c>
      <c r="C66" s="46" t="s">
        <v>63</v>
      </c>
      <c r="D66" s="47" t="s">
        <v>12</v>
      </c>
      <c r="E66" s="79" t="s">
        <v>72</v>
      </c>
      <c r="F66" s="76" t="s">
        <v>29</v>
      </c>
      <c r="G66" s="48">
        <v>28.87</v>
      </c>
      <c r="H66" s="80" t="s">
        <v>370</v>
      </c>
      <c r="I66" s="90">
        <v>0.7</v>
      </c>
      <c r="J66" s="85">
        <f t="shared" si="6"/>
        <v>12950000</v>
      </c>
      <c r="K66" s="109"/>
    </row>
    <row r="67" spans="1:11" ht="18" customHeight="1" x14ac:dyDescent="0.25">
      <c r="A67" s="60">
        <f t="shared" si="5"/>
        <v>14</v>
      </c>
      <c r="B67" s="45" t="s">
        <v>131</v>
      </c>
      <c r="C67" s="46" t="s">
        <v>132</v>
      </c>
      <c r="D67" s="47" t="s">
        <v>2</v>
      </c>
      <c r="E67" s="79" t="s">
        <v>49</v>
      </c>
      <c r="F67" s="76" t="s">
        <v>29</v>
      </c>
      <c r="G67" s="48">
        <v>28.83</v>
      </c>
      <c r="H67" s="80" t="s">
        <v>370</v>
      </c>
      <c r="I67" s="90">
        <v>0.7</v>
      </c>
      <c r="J67" s="85">
        <f t="shared" si="6"/>
        <v>12950000</v>
      </c>
      <c r="K67" s="109"/>
    </row>
    <row r="68" spans="1:11" ht="18" customHeight="1" x14ac:dyDescent="0.25">
      <c r="A68" s="60">
        <f t="shared" si="5"/>
        <v>15</v>
      </c>
      <c r="B68" s="45" t="s">
        <v>135</v>
      </c>
      <c r="C68" s="46" t="s">
        <v>8</v>
      </c>
      <c r="D68" s="47" t="s">
        <v>136</v>
      </c>
      <c r="E68" s="79" t="s">
        <v>49</v>
      </c>
      <c r="F68" s="76" t="s">
        <v>29</v>
      </c>
      <c r="G68" s="48">
        <v>28.83</v>
      </c>
      <c r="H68" s="80" t="s">
        <v>370</v>
      </c>
      <c r="I68" s="90">
        <v>0.7</v>
      </c>
      <c r="J68" s="85">
        <f t="shared" si="6"/>
        <v>12950000</v>
      </c>
      <c r="K68" s="109"/>
    </row>
    <row r="69" spans="1:11" ht="18" customHeight="1" x14ac:dyDescent="0.25">
      <c r="A69" s="60">
        <f t="shared" si="5"/>
        <v>16</v>
      </c>
      <c r="B69" s="45" t="s">
        <v>189</v>
      </c>
      <c r="C69" s="46" t="s">
        <v>80</v>
      </c>
      <c r="D69" s="47" t="s">
        <v>79</v>
      </c>
      <c r="E69" s="79" t="s">
        <v>15</v>
      </c>
      <c r="F69" s="76" t="s">
        <v>16</v>
      </c>
      <c r="G69" s="48">
        <v>28.83</v>
      </c>
      <c r="H69" s="80" t="s">
        <v>370</v>
      </c>
      <c r="I69" s="90">
        <v>0.7</v>
      </c>
      <c r="J69" s="85">
        <f t="shared" si="6"/>
        <v>12950000</v>
      </c>
      <c r="K69" s="109"/>
    </row>
    <row r="70" spans="1:11" ht="18" customHeight="1" x14ac:dyDescent="0.25">
      <c r="A70" s="60">
        <f t="shared" si="5"/>
        <v>17</v>
      </c>
      <c r="B70" s="45" t="s">
        <v>190</v>
      </c>
      <c r="C70" s="46" t="s">
        <v>191</v>
      </c>
      <c r="D70" s="47" t="s">
        <v>11</v>
      </c>
      <c r="E70" s="79" t="s">
        <v>18</v>
      </c>
      <c r="F70" s="76" t="s">
        <v>16</v>
      </c>
      <c r="G70" s="48">
        <v>28.83</v>
      </c>
      <c r="H70" s="80" t="s">
        <v>370</v>
      </c>
      <c r="I70" s="90">
        <v>0.7</v>
      </c>
      <c r="J70" s="85">
        <f t="shared" si="6"/>
        <v>12950000</v>
      </c>
      <c r="K70" s="109"/>
    </row>
    <row r="71" spans="1:11" ht="18" customHeight="1" x14ac:dyDescent="0.25">
      <c r="A71" s="60">
        <f t="shared" si="5"/>
        <v>18</v>
      </c>
      <c r="B71" s="45" t="s">
        <v>277</v>
      </c>
      <c r="C71" s="46" t="s">
        <v>278</v>
      </c>
      <c r="D71" s="47" t="s">
        <v>99</v>
      </c>
      <c r="E71" s="79" t="s">
        <v>73</v>
      </c>
      <c r="F71" s="76" t="s">
        <v>29</v>
      </c>
      <c r="G71" s="48">
        <v>28.83</v>
      </c>
      <c r="H71" s="80" t="s">
        <v>370</v>
      </c>
      <c r="I71" s="90">
        <v>0.7</v>
      </c>
      <c r="J71" s="85">
        <f t="shared" si="6"/>
        <v>12950000</v>
      </c>
      <c r="K71" s="109"/>
    </row>
    <row r="72" spans="1:11" ht="18" customHeight="1" x14ac:dyDescent="0.25">
      <c r="A72" s="60">
        <f t="shared" si="5"/>
        <v>19</v>
      </c>
      <c r="B72" s="45" t="s">
        <v>196</v>
      </c>
      <c r="C72" s="46" t="s">
        <v>197</v>
      </c>
      <c r="D72" s="47" t="s">
        <v>34</v>
      </c>
      <c r="E72" s="79" t="s">
        <v>49</v>
      </c>
      <c r="F72" s="76" t="s">
        <v>29</v>
      </c>
      <c r="G72" s="48">
        <v>28.8</v>
      </c>
      <c r="H72" s="80" t="s">
        <v>370</v>
      </c>
      <c r="I72" s="90">
        <v>0.7</v>
      </c>
      <c r="J72" s="85">
        <f t="shared" si="6"/>
        <v>12950000</v>
      </c>
      <c r="K72" s="109"/>
    </row>
    <row r="73" spans="1:11" ht="18" customHeight="1" x14ac:dyDescent="0.25">
      <c r="A73" s="60">
        <f t="shared" si="5"/>
        <v>20</v>
      </c>
      <c r="B73" s="45" t="s">
        <v>327</v>
      </c>
      <c r="C73" s="46" t="s">
        <v>328</v>
      </c>
      <c r="D73" s="47" t="s">
        <v>322</v>
      </c>
      <c r="E73" s="79" t="s">
        <v>19</v>
      </c>
      <c r="F73" s="76" t="s">
        <v>16</v>
      </c>
      <c r="G73" s="48">
        <v>28.77</v>
      </c>
      <c r="H73" s="80" t="s">
        <v>370</v>
      </c>
      <c r="I73" s="90">
        <v>0.7</v>
      </c>
      <c r="J73" s="85">
        <f t="shared" si="6"/>
        <v>12950000</v>
      </c>
      <c r="K73" s="109"/>
    </row>
    <row r="74" spans="1:11" ht="18" customHeight="1" x14ac:dyDescent="0.25">
      <c r="A74" s="60">
        <f t="shared" si="5"/>
        <v>21</v>
      </c>
      <c r="B74" s="45" t="s">
        <v>47</v>
      </c>
      <c r="C74" s="46" t="s">
        <v>48</v>
      </c>
      <c r="D74" s="47" t="s">
        <v>2</v>
      </c>
      <c r="E74" s="79" t="s">
        <v>49</v>
      </c>
      <c r="F74" s="76" t="s">
        <v>29</v>
      </c>
      <c r="G74" s="48">
        <v>28.73</v>
      </c>
      <c r="H74" s="80" t="s">
        <v>370</v>
      </c>
      <c r="I74" s="90">
        <v>0.7</v>
      </c>
      <c r="J74" s="85">
        <f t="shared" si="6"/>
        <v>12950000</v>
      </c>
      <c r="K74" s="109"/>
    </row>
    <row r="75" spans="1:11" ht="18" customHeight="1" x14ac:dyDescent="0.25">
      <c r="A75" s="60">
        <f t="shared" si="5"/>
        <v>22</v>
      </c>
      <c r="B75" s="45" t="s">
        <v>137</v>
      </c>
      <c r="C75" s="46" t="s">
        <v>112</v>
      </c>
      <c r="D75" s="47" t="s">
        <v>10</v>
      </c>
      <c r="E75" s="79" t="s">
        <v>46</v>
      </c>
      <c r="F75" s="76" t="s">
        <v>29</v>
      </c>
      <c r="G75" s="48">
        <v>28.73</v>
      </c>
      <c r="H75" s="80" t="s">
        <v>370</v>
      </c>
      <c r="I75" s="90">
        <v>0.7</v>
      </c>
      <c r="J75" s="85">
        <f t="shared" si="6"/>
        <v>12950000</v>
      </c>
      <c r="K75" s="109"/>
    </row>
    <row r="76" spans="1:11" ht="18" customHeight="1" x14ac:dyDescent="0.25">
      <c r="A76" s="60">
        <f t="shared" si="5"/>
        <v>23</v>
      </c>
      <c r="B76" s="45" t="s">
        <v>138</v>
      </c>
      <c r="C76" s="46" t="s">
        <v>139</v>
      </c>
      <c r="D76" s="47" t="s">
        <v>27</v>
      </c>
      <c r="E76" s="79" t="s">
        <v>46</v>
      </c>
      <c r="F76" s="76" t="s">
        <v>29</v>
      </c>
      <c r="G76" s="48">
        <v>28.73</v>
      </c>
      <c r="H76" s="80" t="s">
        <v>370</v>
      </c>
      <c r="I76" s="90">
        <v>0.7</v>
      </c>
      <c r="J76" s="85">
        <f t="shared" si="6"/>
        <v>12950000</v>
      </c>
      <c r="K76" s="109"/>
    </row>
    <row r="77" spans="1:11" ht="18" customHeight="1" x14ac:dyDescent="0.25">
      <c r="A77" s="60">
        <f t="shared" si="5"/>
        <v>24</v>
      </c>
      <c r="B77" s="45" t="s">
        <v>275</v>
      </c>
      <c r="C77" s="46" t="s">
        <v>171</v>
      </c>
      <c r="D77" s="47" t="s">
        <v>64</v>
      </c>
      <c r="E77" s="79" t="s">
        <v>15</v>
      </c>
      <c r="F77" s="76" t="s">
        <v>16</v>
      </c>
      <c r="G77" s="48">
        <v>28.73</v>
      </c>
      <c r="H77" s="80" t="s">
        <v>370</v>
      </c>
      <c r="I77" s="90">
        <v>0.7</v>
      </c>
      <c r="J77" s="85">
        <f t="shared" si="6"/>
        <v>12950000</v>
      </c>
      <c r="K77" s="109"/>
    </row>
    <row r="78" spans="1:11" ht="18" customHeight="1" x14ac:dyDescent="0.25">
      <c r="A78" s="60">
        <f t="shared" si="5"/>
        <v>25</v>
      </c>
      <c r="B78" s="45" t="s">
        <v>303</v>
      </c>
      <c r="C78" s="46" t="s">
        <v>304</v>
      </c>
      <c r="D78" s="47" t="s">
        <v>55</v>
      </c>
      <c r="E78" s="79" t="s">
        <v>89</v>
      </c>
      <c r="F78" s="76" t="s">
        <v>35</v>
      </c>
      <c r="G78" s="48">
        <v>28.73</v>
      </c>
      <c r="H78" s="80" t="s">
        <v>370</v>
      </c>
      <c r="I78" s="90">
        <v>0.7</v>
      </c>
      <c r="J78" s="85">
        <f t="shared" si="6"/>
        <v>12950000</v>
      </c>
      <c r="K78" s="109"/>
    </row>
    <row r="79" spans="1:11" ht="18" customHeight="1" x14ac:dyDescent="0.25">
      <c r="A79" s="60">
        <f t="shared" si="5"/>
        <v>26</v>
      </c>
      <c r="B79" s="45" t="s">
        <v>179</v>
      </c>
      <c r="C79" s="46" t="s">
        <v>180</v>
      </c>
      <c r="D79" s="47" t="s">
        <v>83</v>
      </c>
      <c r="E79" s="79" t="s">
        <v>72</v>
      </c>
      <c r="F79" s="76" t="s">
        <v>29</v>
      </c>
      <c r="G79" s="48">
        <v>28.7</v>
      </c>
      <c r="H79" s="80" t="s">
        <v>370</v>
      </c>
      <c r="I79" s="90">
        <v>0.7</v>
      </c>
      <c r="J79" s="85">
        <f t="shared" si="4"/>
        <v>12950000</v>
      </c>
      <c r="K79" s="109"/>
    </row>
    <row r="80" spans="1:11" ht="18" customHeight="1" x14ac:dyDescent="0.25">
      <c r="A80" s="60">
        <f t="shared" si="5"/>
        <v>27</v>
      </c>
      <c r="B80" s="45" t="s">
        <v>331</v>
      </c>
      <c r="C80" s="46" t="s">
        <v>260</v>
      </c>
      <c r="D80" s="47" t="s">
        <v>93</v>
      </c>
      <c r="E80" s="79" t="s">
        <v>90</v>
      </c>
      <c r="F80" s="76" t="s">
        <v>29</v>
      </c>
      <c r="G80" s="48">
        <v>28.7</v>
      </c>
      <c r="H80" s="80" t="s">
        <v>370</v>
      </c>
      <c r="I80" s="90">
        <v>0.7</v>
      </c>
      <c r="J80" s="85">
        <f t="shared" si="4"/>
        <v>12950000</v>
      </c>
      <c r="K80" s="109"/>
    </row>
    <row r="81" spans="1:11" ht="18" customHeight="1" x14ac:dyDescent="0.25">
      <c r="A81" s="60">
        <f t="shared" si="5"/>
        <v>28</v>
      </c>
      <c r="B81" s="45" t="s">
        <v>44</v>
      </c>
      <c r="C81" s="46" t="s">
        <v>45</v>
      </c>
      <c r="D81" s="47" t="s">
        <v>11</v>
      </c>
      <c r="E81" s="79" t="s">
        <v>46</v>
      </c>
      <c r="F81" s="76" t="s">
        <v>29</v>
      </c>
      <c r="G81" s="48">
        <v>28.67</v>
      </c>
      <c r="H81" s="80" t="s">
        <v>370</v>
      </c>
      <c r="I81" s="90">
        <v>0.7</v>
      </c>
      <c r="J81" s="85">
        <f t="shared" si="4"/>
        <v>12950000</v>
      </c>
      <c r="K81" s="109"/>
    </row>
    <row r="82" spans="1:11" ht="18" customHeight="1" x14ac:dyDescent="0.25">
      <c r="A82" s="60">
        <f t="shared" si="5"/>
        <v>29</v>
      </c>
      <c r="B82" s="45" t="s">
        <v>70</v>
      </c>
      <c r="C82" s="46" t="s">
        <v>71</v>
      </c>
      <c r="D82" s="47" t="s">
        <v>9</v>
      </c>
      <c r="E82" s="79" t="s">
        <v>72</v>
      </c>
      <c r="F82" s="76" t="s">
        <v>29</v>
      </c>
      <c r="G82" s="48">
        <v>28.67</v>
      </c>
      <c r="H82" s="80" t="s">
        <v>370</v>
      </c>
      <c r="I82" s="90">
        <v>0.7</v>
      </c>
      <c r="J82" s="85">
        <f t="shared" si="4"/>
        <v>12950000</v>
      </c>
      <c r="K82" s="109"/>
    </row>
    <row r="83" spans="1:11" ht="18" customHeight="1" x14ac:dyDescent="0.25">
      <c r="A83" s="60">
        <f t="shared" si="5"/>
        <v>30</v>
      </c>
      <c r="B83" s="45" t="s">
        <v>176</v>
      </c>
      <c r="C83" s="46" t="s">
        <v>177</v>
      </c>
      <c r="D83" s="47" t="s">
        <v>5</v>
      </c>
      <c r="E83" s="79" t="s">
        <v>72</v>
      </c>
      <c r="F83" s="76" t="s">
        <v>29</v>
      </c>
      <c r="G83" s="48">
        <v>28.67</v>
      </c>
      <c r="H83" s="80" t="s">
        <v>370</v>
      </c>
      <c r="I83" s="90">
        <v>0.7</v>
      </c>
      <c r="J83" s="85">
        <f t="shared" si="4"/>
        <v>12950000</v>
      </c>
      <c r="K83" s="109"/>
    </row>
    <row r="84" spans="1:11" ht="18" customHeight="1" x14ac:dyDescent="0.25">
      <c r="A84" s="60">
        <f t="shared" si="5"/>
        <v>31</v>
      </c>
      <c r="B84" s="45" t="s">
        <v>199</v>
      </c>
      <c r="C84" s="46" t="s">
        <v>200</v>
      </c>
      <c r="D84" s="47" t="s">
        <v>64</v>
      </c>
      <c r="E84" s="79" t="s">
        <v>18</v>
      </c>
      <c r="F84" s="76" t="s">
        <v>16</v>
      </c>
      <c r="G84" s="48">
        <v>28.67</v>
      </c>
      <c r="H84" s="80" t="s">
        <v>370</v>
      </c>
      <c r="I84" s="90">
        <v>0.7</v>
      </c>
      <c r="J84" s="85">
        <f t="shared" si="4"/>
        <v>12950000</v>
      </c>
      <c r="K84" s="109"/>
    </row>
    <row r="85" spans="1:11" ht="18" customHeight="1" x14ac:dyDescent="0.25">
      <c r="A85" s="60">
        <f t="shared" si="5"/>
        <v>32</v>
      </c>
      <c r="B85" s="45" t="s">
        <v>288</v>
      </c>
      <c r="C85" s="46" t="s">
        <v>289</v>
      </c>
      <c r="D85" s="47" t="s">
        <v>21</v>
      </c>
      <c r="E85" s="79" t="s">
        <v>18</v>
      </c>
      <c r="F85" s="76" t="s">
        <v>16</v>
      </c>
      <c r="G85" s="48">
        <v>28.67</v>
      </c>
      <c r="H85" s="80" t="s">
        <v>370</v>
      </c>
      <c r="I85" s="90">
        <v>0.7</v>
      </c>
      <c r="J85" s="85">
        <f t="shared" si="4"/>
        <v>12950000</v>
      </c>
      <c r="K85" s="109"/>
    </row>
    <row r="86" spans="1:11" ht="18" customHeight="1" x14ac:dyDescent="0.25">
      <c r="A86" s="60">
        <f t="shared" si="5"/>
        <v>33</v>
      </c>
      <c r="B86" s="45" t="s">
        <v>13</v>
      </c>
      <c r="C86" s="46" t="s">
        <v>14</v>
      </c>
      <c r="D86" s="47" t="s">
        <v>5</v>
      </c>
      <c r="E86" s="79" t="s">
        <v>15</v>
      </c>
      <c r="F86" s="76" t="s">
        <v>16</v>
      </c>
      <c r="G86" s="48">
        <v>28.63</v>
      </c>
      <c r="H86" s="80" t="s">
        <v>370</v>
      </c>
      <c r="I86" s="90">
        <v>0.7</v>
      </c>
      <c r="J86" s="85">
        <f t="shared" si="4"/>
        <v>12950000</v>
      </c>
      <c r="K86" s="109"/>
    </row>
    <row r="87" spans="1:11" ht="18" customHeight="1" x14ac:dyDescent="0.25">
      <c r="A87" s="60">
        <f t="shared" si="5"/>
        <v>34</v>
      </c>
      <c r="B87" s="45" t="s">
        <v>133</v>
      </c>
      <c r="C87" s="46" t="s">
        <v>134</v>
      </c>
      <c r="D87" s="47" t="s">
        <v>83</v>
      </c>
      <c r="E87" s="79" t="s">
        <v>72</v>
      </c>
      <c r="F87" s="76" t="s">
        <v>29</v>
      </c>
      <c r="G87" s="48">
        <v>28.63</v>
      </c>
      <c r="H87" s="80" t="s">
        <v>370</v>
      </c>
      <c r="I87" s="90">
        <v>0.7</v>
      </c>
      <c r="J87" s="85">
        <f t="shared" si="4"/>
        <v>12950000</v>
      </c>
      <c r="K87" s="109"/>
    </row>
    <row r="88" spans="1:11" ht="18" customHeight="1" x14ac:dyDescent="0.25">
      <c r="A88" s="60">
        <f t="shared" si="5"/>
        <v>35</v>
      </c>
      <c r="B88" s="45" t="s">
        <v>172</v>
      </c>
      <c r="C88" s="46" t="s">
        <v>143</v>
      </c>
      <c r="D88" s="47" t="s">
        <v>65</v>
      </c>
      <c r="E88" s="79" t="s">
        <v>19</v>
      </c>
      <c r="F88" s="76" t="s">
        <v>16</v>
      </c>
      <c r="G88" s="48">
        <v>28.63</v>
      </c>
      <c r="H88" s="80" t="s">
        <v>370</v>
      </c>
      <c r="I88" s="90">
        <v>0.7</v>
      </c>
      <c r="J88" s="85">
        <f t="shared" si="4"/>
        <v>12950000</v>
      </c>
      <c r="K88" s="109"/>
    </row>
    <row r="89" spans="1:11" ht="18" customHeight="1" x14ac:dyDescent="0.25">
      <c r="A89" s="60">
        <f t="shared" si="5"/>
        <v>36</v>
      </c>
      <c r="B89" s="45" t="s">
        <v>201</v>
      </c>
      <c r="C89" s="46" t="s">
        <v>202</v>
      </c>
      <c r="D89" s="47" t="s">
        <v>50</v>
      </c>
      <c r="E89" s="79" t="s">
        <v>18</v>
      </c>
      <c r="F89" s="76" t="s">
        <v>16</v>
      </c>
      <c r="G89" s="48">
        <v>28.63</v>
      </c>
      <c r="H89" s="80" t="s">
        <v>370</v>
      </c>
      <c r="I89" s="90">
        <v>0.7</v>
      </c>
      <c r="J89" s="85">
        <f t="shared" si="4"/>
        <v>12950000</v>
      </c>
      <c r="K89" s="109"/>
    </row>
    <row r="90" spans="1:11" ht="18" customHeight="1" x14ac:dyDescent="0.25">
      <c r="A90" s="60">
        <f t="shared" si="5"/>
        <v>37</v>
      </c>
      <c r="B90" s="45" t="s">
        <v>276</v>
      </c>
      <c r="C90" s="46" t="s">
        <v>126</v>
      </c>
      <c r="D90" s="47" t="s">
        <v>2</v>
      </c>
      <c r="E90" s="79" t="s">
        <v>46</v>
      </c>
      <c r="F90" s="76" t="s">
        <v>29</v>
      </c>
      <c r="G90" s="48">
        <v>28.63</v>
      </c>
      <c r="H90" s="80" t="s">
        <v>370</v>
      </c>
      <c r="I90" s="90">
        <v>0.7</v>
      </c>
      <c r="J90" s="85">
        <f t="shared" si="4"/>
        <v>12950000</v>
      </c>
      <c r="K90" s="109"/>
    </row>
    <row r="91" spans="1:11" ht="18" customHeight="1" x14ac:dyDescent="0.25">
      <c r="A91" s="60">
        <f t="shared" si="5"/>
        <v>38</v>
      </c>
      <c r="B91" s="45" t="s">
        <v>329</v>
      </c>
      <c r="C91" s="46" t="s">
        <v>8</v>
      </c>
      <c r="D91" s="47" t="s">
        <v>50</v>
      </c>
      <c r="E91" s="79" t="s">
        <v>73</v>
      </c>
      <c r="F91" s="76" t="s">
        <v>29</v>
      </c>
      <c r="G91" s="48">
        <v>28.63</v>
      </c>
      <c r="H91" s="80" t="s">
        <v>370</v>
      </c>
      <c r="I91" s="90">
        <v>0.7</v>
      </c>
      <c r="J91" s="85">
        <f t="shared" si="4"/>
        <v>12950000</v>
      </c>
      <c r="K91" s="109"/>
    </row>
    <row r="92" spans="1:11" ht="18" customHeight="1" x14ac:dyDescent="0.25">
      <c r="A92" s="60"/>
      <c r="B92" s="2" t="s">
        <v>354</v>
      </c>
      <c r="C92" s="71">
        <f>A91</f>
        <v>38</v>
      </c>
      <c r="D92" s="83" t="s">
        <v>355</v>
      </c>
      <c r="E92" s="82"/>
      <c r="F92" s="77"/>
      <c r="G92" s="65"/>
      <c r="H92" s="97"/>
      <c r="I92" s="65"/>
      <c r="J92" s="66">
        <f>SUM(J54:J91)</f>
        <v>492100000</v>
      </c>
      <c r="K92" s="109"/>
    </row>
    <row r="93" spans="1:11" ht="18" customHeight="1" x14ac:dyDescent="0.25">
      <c r="A93" s="75" t="s">
        <v>356</v>
      </c>
      <c r="B93" s="91"/>
      <c r="C93" s="93"/>
      <c r="D93" s="94"/>
      <c r="E93" s="80"/>
      <c r="F93" s="77"/>
      <c r="G93" s="86"/>
      <c r="H93" s="80"/>
      <c r="I93" s="91"/>
      <c r="J93" s="91"/>
      <c r="K93" s="109"/>
    </row>
    <row r="94" spans="1:11" ht="18" customHeight="1" x14ac:dyDescent="0.25">
      <c r="A94" s="60">
        <v>1</v>
      </c>
      <c r="B94" s="45" t="s">
        <v>298</v>
      </c>
      <c r="C94" s="46" t="s">
        <v>198</v>
      </c>
      <c r="D94" s="47" t="s">
        <v>5</v>
      </c>
      <c r="E94" s="79" t="s">
        <v>54</v>
      </c>
      <c r="F94" s="76" t="s">
        <v>16</v>
      </c>
      <c r="G94" s="48">
        <v>28.47</v>
      </c>
      <c r="H94" s="80" t="s">
        <v>370</v>
      </c>
      <c r="I94" s="90">
        <v>0.7</v>
      </c>
      <c r="J94" s="85">
        <f>18500000*I94</f>
        <v>12950000</v>
      </c>
      <c r="K94" s="109"/>
    </row>
    <row r="95" spans="1:11" ht="18" customHeight="1" x14ac:dyDescent="0.25">
      <c r="A95" s="60">
        <f>A94+1</f>
        <v>2</v>
      </c>
      <c r="B95" s="45" t="s">
        <v>193</v>
      </c>
      <c r="C95" s="46" t="s">
        <v>194</v>
      </c>
      <c r="D95" s="47" t="s">
        <v>11</v>
      </c>
      <c r="E95" s="79" t="s">
        <v>28</v>
      </c>
      <c r="F95" s="76" t="s">
        <v>29</v>
      </c>
      <c r="G95" s="48">
        <v>28.43</v>
      </c>
      <c r="H95" s="80" t="s">
        <v>370</v>
      </c>
      <c r="I95" s="90">
        <v>0.7</v>
      </c>
      <c r="J95" s="85">
        <f t="shared" ref="J95:J114" si="7">18500000*I95</f>
        <v>12950000</v>
      </c>
      <c r="K95" s="109"/>
    </row>
    <row r="96" spans="1:11" ht="18" customHeight="1" x14ac:dyDescent="0.25">
      <c r="A96" s="60">
        <f>A95+1</f>
        <v>3</v>
      </c>
      <c r="B96" s="45" t="s">
        <v>214</v>
      </c>
      <c r="C96" s="46" t="s">
        <v>215</v>
      </c>
      <c r="D96" s="47" t="s">
        <v>164</v>
      </c>
      <c r="E96" s="79" t="s">
        <v>108</v>
      </c>
      <c r="F96" s="76" t="s">
        <v>29</v>
      </c>
      <c r="G96" s="48">
        <v>28.37</v>
      </c>
      <c r="H96" s="80" t="s">
        <v>370</v>
      </c>
      <c r="I96" s="90">
        <v>0.7</v>
      </c>
      <c r="J96" s="85">
        <f t="shared" si="7"/>
        <v>12950000</v>
      </c>
      <c r="K96" s="109"/>
    </row>
    <row r="97" spans="1:11" ht="18" customHeight="1" x14ac:dyDescent="0.25">
      <c r="A97" s="60">
        <f t="shared" ref="A97:A114" si="8">A96+1</f>
        <v>4</v>
      </c>
      <c r="B97" s="45" t="s">
        <v>165</v>
      </c>
      <c r="C97" s="46" t="s">
        <v>166</v>
      </c>
      <c r="D97" s="47" t="s">
        <v>42</v>
      </c>
      <c r="E97" s="79" t="s">
        <v>113</v>
      </c>
      <c r="F97" s="76" t="s">
        <v>29</v>
      </c>
      <c r="G97" s="48">
        <v>28.33</v>
      </c>
      <c r="H97" s="80" t="s">
        <v>370</v>
      </c>
      <c r="I97" s="90">
        <v>0.7</v>
      </c>
      <c r="J97" s="85">
        <f t="shared" si="7"/>
        <v>12950000</v>
      </c>
      <c r="K97" s="109"/>
    </row>
    <row r="98" spans="1:11" ht="18" customHeight="1" x14ac:dyDescent="0.25">
      <c r="A98" s="60">
        <f t="shared" si="8"/>
        <v>5</v>
      </c>
      <c r="B98" s="45" t="s">
        <v>205</v>
      </c>
      <c r="C98" s="46" t="s">
        <v>141</v>
      </c>
      <c r="D98" s="47" t="s">
        <v>99</v>
      </c>
      <c r="E98" s="79" t="s">
        <v>28</v>
      </c>
      <c r="F98" s="76" t="s">
        <v>29</v>
      </c>
      <c r="G98" s="48">
        <v>28.3</v>
      </c>
      <c r="H98" s="80" t="s">
        <v>370</v>
      </c>
      <c r="I98" s="90">
        <v>0.7</v>
      </c>
      <c r="J98" s="85">
        <f t="shared" si="7"/>
        <v>12950000</v>
      </c>
      <c r="K98" s="109"/>
    </row>
    <row r="99" spans="1:11" ht="18" customHeight="1" x14ac:dyDescent="0.25">
      <c r="A99" s="60">
        <f t="shared" si="8"/>
        <v>6</v>
      </c>
      <c r="B99" s="45" t="s">
        <v>268</v>
      </c>
      <c r="C99" s="46" t="s">
        <v>125</v>
      </c>
      <c r="D99" s="47" t="s">
        <v>170</v>
      </c>
      <c r="E99" s="79" t="s">
        <v>39</v>
      </c>
      <c r="F99" s="76" t="s">
        <v>1</v>
      </c>
      <c r="G99" s="48">
        <v>28.3</v>
      </c>
      <c r="H99" s="80" t="s">
        <v>370</v>
      </c>
      <c r="I99" s="90">
        <v>0.7</v>
      </c>
      <c r="J99" s="85">
        <f t="shared" si="7"/>
        <v>12950000</v>
      </c>
      <c r="K99" s="109"/>
    </row>
    <row r="100" spans="1:11" ht="18" customHeight="1" x14ac:dyDescent="0.25">
      <c r="A100" s="60">
        <f t="shared" si="8"/>
        <v>7</v>
      </c>
      <c r="B100" s="45" t="s">
        <v>147</v>
      </c>
      <c r="C100" s="46" t="s">
        <v>148</v>
      </c>
      <c r="D100" s="47" t="s">
        <v>26</v>
      </c>
      <c r="E100" s="79" t="s">
        <v>106</v>
      </c>
      <c r="F100" s="76" t="s">
        <v>29</v>
      </c>
      <c r="G100" s="48">
        <v>28.28</v>
      </c>
      <c r="H100" s="80" t="s">
        <v>370</v>
      </c>
      <c r="I100" s="90">
        <v>0.7</v>
      </c>
      <c r="J100" s="85">
        <f t="shared" ref="J100:J113" si="9">18500000*I100</f>
        <v>12950000</v>
      </c>
      <c r="K100" s="109"/>
    </row>
    <row r="101" spans="1:11" ht="18" customHeight="1" x14ac:dyDescent="0.25">
      <c r="A101" s="60">
        <f t="shared" si="8"/>
        <v>8</v>
      </c>
      <c r="B101" s="45" t="s">
        <v>127</v>
      </c>
      <c r="C101" s="46" t="s">
        <v>128</v>
      </c>
      <c r="D101" s="47" t="s">
        <v>11</v>
      </c>
      <c r="E101" s="79" t="s">
        <v>28</v>
      </c>
      <c r="F101" s="76" t="s">
        <v>29</v>
      </c>
      <c r="G101" s="48">
        <v>28.27</v>
      </c>
      <c r="H101" s="80" t="s">
        <v>370</v>
      </c>
      <c r="I101" s="90">
        <v>0.7</v>
      </c>
      <c r="J101" s="85">
        <f t="shared" si="9"/>
        <v>12950000</v>
      </c>
      <c r="K101" s="109"/>
    </row>
    <row r="102" spans="1:11" ht="18" customHeight="1" x14ac:dyDescent="0.25">
      <c r="A102" s="60">
        <f t="shared" si="8"/>
        <v>9</v>
      </c>
      <c r="B102" s="45" t="s">
        <v>185</v>
      </c>
      <c r="C102" s="46" t="s">
        <v>186</v>
      </c>
      <c r="D102" s="47" t="s">
        <v>130</v>
      </c>
      <c r="E102" s="79" t="s">
        <v>54</v>
      </c>
      <c r="F102" s="76" t="s">
        <v>16</v>
      </c>
      <c r="G102" s="48">
        <v>28.27</v>
      </c>
      <c r="H102" s="80" t="s">
        <v>370</v>
      </c>
      <c r="I102" s="90">
        <v>0.7</v>
      </c>
      <c r="J102" s="85">
        <f t="shared" si="9"/>
        <v>12950000</v>
      </c>
      <c r="K102" s="109"/>
    </row>
    <row r="103" spans="1:11" ht="18" customHeight="1" x14ac:dyDescent="0.25">
      <c r="A103" s="60">
        <f t="shared" si="8"/>
        <v>10</v>
      </c>
      <c r="B103" s="45" t="s">
        <v>187</v>
      </c>
      <c r="C103" s="46" t="s">
        <v>188</v>
      </c>
      <c r="D103" s="47" t="s">
        <v>5</v>
      </c>
      <c r="E103" s="79" t="s">
        <v>54</v>
      </c>
      <c r="F103" s="76" t="s">
        <v>16</v>
      </c>
      <c r="G103" s="48">
        <v>28.23</v>
      </c>
      <c r="H103" s="80" t="s">
        <v>370</v>
      </c>
      <c r="I103" s="90">
        <v>0.7</v>
      </c>
      <c r="J103" s="85">
        <f t="shared" si="9"/>
        <v>12950000</v>
      </c>
      <c r="K103" s="109"/>
    </row>
    <row r="104" spans="1:11" ht="18" customHeight="1" x14ac:dyDescent="0.25">
      <c r="A104" s="60">
        <f t="shared" si="8"/>
        <v>11</v>
      </c>
      <c r="B104" s="45" t="s">
        <v>300</v>
      </c>
      <c r="C104" s="46" t="s">
        <v>301</v>
      </c>
      <c r="D104" s="47" t="s">
        <v>96</v>
      </c>
      <c r="E104" s="79" t="s">
        <v>115</v>
      </c>
      <c r="F104" s="76" t="s">
        <v>29</v>
      </c>
      <c r="G104" s="48">
        <v>28.23</v>
      </c>
      <c r="H104" s="80" t="s">
        <v>370</v>
      </c>
      <c r="I104" s="90">
        <v>0.7</v>
      </c>
      <c r="J104" s="85">
        <f t="shared" si="9"/>
        <v>12950000</v>
      </c>
      <c r="K104" s="109"/>
    </row>
    <row r="105" spans="1:11" ht="18" customHeight="1" x14ac:dyDescent="0.25">
      <c r="A105" s="60">
        <f t="shared" si="8"/>
        <v>12</v>
      </c>
      <c r="B105" s="45" t="s">
        <v>151</v>
      </c>
      <c r="C105" s="46" t="s">
        <v>152</v>
      </c>
      <c r="D105" s="47" t="s">
        <v>83</v>
      </c>
      <c r="E105" s="79" t="s">
        <v>108</v>
      </c>
      <c r="F105" s="76" t="s">
        <v>29</v>
      </c>
      <c r="G105" s="48">
        <v>28.2</v>
      </c>
      <c r="H105" s="80" t="s">
        <v>370</v>
      </c>
      <c r="I105" s="90">
        <v>0.7</v>
      </c>
      <c r="J105" s="85">
        <f t="shared" si="9"/>
        <v>12950000</v>
      </c>
      <c r="K105" s="109"/>
    </row>
    <row r="106" spans="1:11" ht="18" customHeight="1" x14ac:dyDescent="0.25">
      <c r="A106" s="60">
        <f t="shared" si="8"/>
        <v>13</v>
      </c>
      <c r="B106" s="45" t="s">
        <v>155</v>
      </c>
      <c r="C106" s="46" t="s">
        <v>156</v>
      </c>
      <c r="D106" s="47" t="s">
        <v>93</v>
      </c>
      <c r="E106" s="79" t="s">
        <v>107</v>
      </c>
      <c r="F106" s="76" t="s">
        <v>29</v>
      </c>
      <c r="G106" s="48">
        <v>28.17</v>
      </c>
      <c r="H106" s="80" t="s">
        <v>370</v>
      </c>
      <c r="I106" s="90">
        <v>0.7</v>
      </c>
      <c r="J106" s="85">
        <f t="shared" si="9"/>
        <v>12950000</v>
      </c>
      <c r="K106" s="109"/>
    </row>
    <row r="107" spans="1:11" ht="18" customHeight="1" x14ac:dyDescent="0.25">
      <c r="A107" s="60">
        <f t="shared" si="8"/>
        <v>14</v>
      </c>
      <c r="B107" s="45" t="s">
        <v>168</v>
      </c>
      <c r="C107" s="46" t="s">
        <v>169</v>
      </c>
      <c r="D107" s="47" t="s">
        <v>74</v>
      </c>
      <c r="E107" s="79" t="s">
        <v>113</v>
      </c>
      <c r="F107" s="76" t="s">
        <v>29</v>
      </c>
      <c r="G107" s="48">
        <v>28.17</v>
      </c>
      <c r="H107" s="80" t="s">
        <v>370</v>
      </c>
      <c r="I107" s="90">
        <v>0.7</v>
      </c>
      <c r="J107" s="85">
        <f t="shared" si="9"/>
        <v>12950000</v>
      </c>
      <c r="K107" s="109"/>
    </row>
    <row r="108" spans="1:11" ht="18" customHeight="1" x14ac:dyDescent="0.25">
      <c r="A108" s="60">
        <f t="shared" si="8"/>
        <v>15</v>
      </c>
      <c r="B108" s="45" t="s">
        <v>175</v>
      </c>
      <c r="C108" s="46" t="s">
        <v>68</v>
      </c>
      <c r="D108" s="47" t="s">
        <v>30</v>
      </c>
      <c r="E108" s="79" t="s">
        <v>82</v>
      </c>
      <c r="F108" s="76" t="s">
        <v>25</v>
      </c>
      <c r="G108" s="48">
        <v>28.13</v>
      </c>
      <c r="H108" s="80" t="s">
        <v>370</v>
      </c>
      <c r="I108" s="90">
        <v>0.7</v>
      </c>
      <c r="J108" s="85">
        <f t="shared" si="9"/>
        <v>12950000</v>
      </c>
      <c r="K108" s="109"/>
    </row>
    <row r="109" spans="1:11" ht="18" customHeight="1" x14ac:dyDescent="0.25">
      <c r="A109" s="60">
        <f t="shared" si="8"/>
        <v>16</v>
      </c>
      <c r="B109" s="45" t="s">
        <v>181</v>
      </c>
      <c r="C109" s="46" t="s">
        <v>182</v>
      </c>
      <c r="D109" s="47" t="s">
        <v>10</v>
      </c>
      <c r="E109" s="79" t="s">
        <v>104</v>
      </c>
      <c r="F109" s="76" t="s">
        <v>16</v>
      </c>
      <c r="G109" s="48">
        <v>28.13</v>
      </c>
      <c r="H109" s="80" t="s">
        <v>370</v>
      </c>
      <c r="I109" s="90">
        <v>0.7</v>
      </c>
      <c r="J109" s="85">
        <f t="shared" si="9"/>
        <v>12950000</v>
      </c>
      <c r="K109" s="109"/>
    </row>
    <row r="110" spans="1:11" ht="18" customHeight="1" x14ac:dyDescent="0.25">
      <c r="A110" s="60">
        <f t="shared" si="8"/>
        <v>17</v>
      </c>
      <c r="B110" s="45" t="s">
        <v>269</v>
      </c>
      <c r="C110" s="46" t="s">
        <v>270</v>
      </c>
      <c r="D110" s="47" t="s">
        <v>41</v>
      </c>
      <c r="E110" s="79" t="s">
        <v>102</v>
      </c>
      <c r="F110" s="76" t="s">
        <v>25</v>
      </c>
      <c r="G110" s="48">
        <v>28.13</v>
      </c>
      <c r="H110" s="80" t="s">
        <v>370</v>
      </c>
      <c r="I110" s="90">
        <v>0.7</v>
      </c>
      <c r="J110" s="85">
        <f t="shared" si="9"/>
        <v>12950000</v>
      </c>
      <c r="K110" s="109"/>
    </row>
    <row r="111" spans="1:11" ht="18" customHeight="1" x14ac:dyDescent="0.25">
      <c r="A111" s="60">
        <f t="shared" si="8"/>
        <v>18</v>
      </c>
      <c r="B111" s="45" t="s">
        <v>299</v>
      </c>
      <c r="C111" s="46" t="s">
        <v>103</v>
      </c>
      <c r="D111" s="47" t="s">
        <v>61</v>
      </c>
      <c r="E111" s="79" t="s">
        <v>54</v>
      </c>
      <c r="F111" s="76" t="s">
        <v>16</v>
      </c>
      <c r="G111" s="48">
        <v>28.1</v>
      </c>
      <c r="H111" s="80" t="s">
        <v>370</v>
      </c>
      <c r="I111" s="90">
        <v>0.7</v>
      </c>
      <c r="J111" s="85">
        <f t="shared" si="9"/>
        <v>12950000</v>
      </c>
      <c r="K111" s="109"/>
    </row>
    <row r="112" spans="1:11" ht="18" customHeight="1" x14ac:dyDescent="0.25">
      <c r="A112" s="60">
        <f t="shared" si="8"/>
        <v>19</v>
      </c>
      <c r="B112" s="45" t="s">
        <v>318</v>
      </c>
      <c r="C112" s="46" t="s">
        <v>95</v>
      </c>
      <c r="D112" s="47" t="s">
        <v>3</v>
      </c>
      <c r="E112" s="79" t="s">
        <v>28</v>
      </c>
      <c r="F112" s="76" t="s">
        <v>29</v>
      </c>
      <c r="G112" s="48">
        <v>28.07</v>
      </c>
      <c r="H112" s="80" t="s">
        <v>370</v>
      </c>
      <c r="I112" s="90">
        <v>0.7</v>
      </c>
      <c r="J112" s="85">
        <f t="shared" si="9"/>
        <v>12950000</v>
      </c>
      <c r="K112" s="109"/>
    </row>
    <row r="113" spans="1:11" ht="18" customHeight="1" x14ac:dyDescent="0.25">
      <c r="A113" s="60">
        <f t="shared" si="8"/>
        <v>20</v>
      </c>
      <c r="B113" s="45" t="s">
        <v>118</v>
      </c>
      <c r="C113" s="46" t="s">
        <v>119</v>
      </c>
      <c r="D113" s="47" t="s">
        <v>120</v>
      </c>
      <c r="E113" s="79" t="s">
        <v>6</v>
      </c>
      <c r="F113" s="76" t="s">
        <v>1</v>
      </c>
      <c r="G113" s="48">
        <v>28.03</v>
      </c>
      <c r="H113" s="80" t="s">
        <v>370</v>
      </c>
      <c r="I113" s="90">
        <v>0.7</v>
      </c>
      <c r="J113" s="85">
        <f t="shared" si="9"/>
        <v>12950000</v>
      </c>
      <c r="K113" s="109"/>
    </row>
    <row r="114" spans="1:11" ht="18" customHeight="1" x14ac:dyDescent="0.25">
      <c r="A114" s="60">
        <f t="shared" si="8"/>
        <v>21</v>
      </c>
      <c r="B114" s="45" t="s">
        <v>149</v>
      </c>
      <c r="C114" s="46" t="s">
        <v>150</v>
      </c>
      <c r="D114" s="47" t="s">
        <v>38</v>
      </c>
      <c r="E114" s="79" t="s">
        <v>111</v>
      </c>
      <c r="F114" s="76" t="s">
        <v>29</v>
      </c>
      <c r="G114" s="48">
        <v>28.03</v>
      </c>
      <c r="H114" s="80" t="s">
        <v>370</v>
      </c>
      <c r="I114" s="90">
        <v>0.7</v>
      </c>
      <c r="J114" s="85">
        <f t="shared" si="7"/>
        <v>12950000</v>
      </c>
      <c r="K114" s="109"/>
    </row>
    <row r="115" spans="1:11" ht="18" customHeight="1" x14ac:dyDescent="0.25">
      <c r="A115" s="60"/>
      <c r="B115" s="2" t="s">
        <v>354</v>
      </c>
      <c r="C115" s="71">
        <f>A114</f>
        <v>21</v>
      </c>
      <c r="D115" s="83" t="s">
        <v>355</v>
      </c>
      <c r="E115" s="82"/>
      <c r="F115" s="77"/>
      <c r="G115" s="65"/>
      <c r="H115" s="97"/>
      <c r="I115" s="65"/>
      <c r="J115" s="66">
        <f>SUM(J94:J114)</f>
        <v>271950000</v>
      </c>
      <c r="K115" s="109"/>
    </row>
    <row r="116" spans="1:11" ht="18" customHeight="1" x14ac:dyDescent="0.25">
      <c r="A116" s="60"/>
      <c r="B116" s="2" t="s">
        <v>372</v>
      </c>
      <c r="C116" s="71">
        <f>C115+C92</f>
        <v>59</v>
      </c>
      <c r="D116" s="83" t="s">
        <v>355</v>
      </c>
      <c r="E116" s="82"/>
      <c r="F116" s="77"/>
      <c r="G116" s="65"/>
      <c r="H116" s="97"/>
      <c r="I116" s="65"/>
      <c r="J116" s="66">
        <f>J115+J92</f>
        <v>764050000</v>
      </c>
      <c r="K116" s="109"/>
    </row>
    <row r="117" spans="1:11" ht="18" customHeight="1" x14ac:dyDescent="0.25">
      <c r="A117" s="60"/>
      <c r="B117" s="2" t="s">
        <v>373</v>
      </c>
      <c r="C117" s="71">
        <f>C116+C51</f>
        <v>96</v>
      </c>
      <c r="D117" s="83" t="s">
        <v>355</v>
      </c>
      <c r="E117" s="82"/>
      <c r="F117" s="77"/>
      <c r="G117" s="65"/>
      <c r="H117" s="97"/>
      <c r="I117" s="65"/>
      <c r="J117" s="66">
        <f>J116+J51</f>
        <v>1243200000</v>
      </c>
      <c r="K117" s="109"/>
    </row>
    <row r="118" spans="1:11" ht="18.75" x14ac:dyDescent="0.3">
      <c r="A118" s="133" t="s">
        <v>378</v>
      </c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</row>
    <row r="119" spans="1:11" ht="16.5" x14ac:dyDescent="0.25">
      <c r="A119" s="29"/>
      <c r="B119" s="30"/>
      <c r="C119" s="31"/>
      <c r="D119" s="99"/>
      <c r="E119" s="32"/>
      <c r="F119" s="134"/>
      <c r="G119" s="134"/>
      <c r="H119" s="134"/>
      <c r="I119" s="134"/>
      <c r="J119" s="134"/>
      <c r="K119" s="134"/>
    </row>
    <row r="120" spans="1:11" ht="16.5" customHeight="1" x14ac:dyDescent="0.25">
      <c r="A120" s="126" t="s">
        <v>363</v>
      </c>
      <c r="B120" s="126"/>
      <c r="C120" s="127" t="s">
        <v>364</v>
      </c>
      <c r="D120" s="127"/>
      <c r="E120" s="127" t="s">
        <v>365</v>
      </c>
      <c r="F120" s="127"/>
      <c r="G120" s="128" t="s">
        <v>366</v>
      </c>
      <c r="H120" s="128"/>
      <c r="I120" s="128"/>
      <c r="J120" s="129" t="s">
        <v>367</v>
      </c>
      <c r="K120" s="129"/>
    </row>
    <row r="121" spans="1:11" ht="16.5" x14ac:dyDescent="0.25">
      <c r="A121" s="34"/>
      <c r="B121" s="33"/>
      <c r="C121" s="34"/>
      <c r="E121" s="34"/>
      <c r="F121" s="26"/>
      <c r="G121" s="26"/>
      <c r="H121" s="35"/>
      <c r="I121" s="35"/>
      <c r="J121" s="33"/>
      <c r="K121" s="33"/>
    </row>
    <row r="122" spans="1:11" ht="16.5" x14ac:dyDescent="0.25">
      <c r="A122" s="34"/>
      <c r="B122" s="33"/>
      <c r="C122" s="34"/>
      <c r="E122" s="34"/>
      <c r="F122" s="26"/>
      <c r="G122" s="26"/>
      <c r="H122" s="35"/>
      <c r="I122" s="35"/>
      <c r="J122" s="33"/>
      <c r="K122" s="33"/>
    </row>
    <row r="123" spans="1:11" ht="16.5" x14ac:dyDescent="0.25">
      <c r="A123" s="34"/>
      <c r="B123" s="33"/>
      <c r="C123" s="34"/>
      <c r="E123" s="34"/>
      <c r="F123" s="26"/>
      <c r="G123" s="26"/>
      <c r="H123" s="35"/>
      <c r="I123" s="35"/>
      <c r="J123" s="36"/>
      <c r="K123" s="33"/>
    </row>
    <row r="124" spans="1:11" ht="18.75" x14ac:dyDescent="0.3">
      <c r="A124" s="39"/>
      <c r="B124" s="38"/>
      <c r="C124" s="39"/>
      <c r="E124" s="39"/>
      <c r="F124" s="26"/>
      <c r="G124" s="26"/>
      <c r="H124" s="37"/>
      <c r="I124" s="37"/>
      <c r="J124" s="40"/>
      <c r="K124" s="33"/>
    </row>
    <row r="125" spans="1:11" ht="16.5" x14ac:dyDescent="0.25">
      <c r="A125" s="130" t="s">
        <v>368</v>
      </c>
      <c r="B125" s="130"/>
      <c r="C125" s="130" t="s">
        <v>339</v>
      </c>
      <c r="D125" s="130"/>
      <c r="E125" s="130" t="s">
        <v>375</v>
      </c>
      <c r="F125" s="130"/>
      <c r="G125" s="130" t="s">
        <v>376</v>
      </c>
      <c r="H125" s="130"/>
      <c r="I125" s="130"/>
      <c r="J125" s="131"/>
      <c r="K125" s="131"/>
    </row>
  </sheetData>
  <autoFilter ref="A8:K118" xr:uid="{54C1C26F-F60D-4559-BA27-2CBF70FE9B3B}"/>
  <mergeCells count="19">
    <mergeCell ref="A5:K5"/>
    <mergeCell ref="A1:E1"/>
    <mergeCell ref="G1:K1"/>
    <mergeCell ref="A2:E2"/>
    <mergeCell ref="G2:K2"/>
    <mergeCell ref="A4:K4"/>
    <mergeCell ref="A6:K6"/>
    <mergeCell ref="A118:K118"/>
    <mergeCell ref="F119:K119"/>
    <mergeCell ref="A120:B120"/>
    <mergeCell ref="J120:K120"/>
    <mergeCell ref="A125:B125"/>
    <mergeCell ref="E125:F125"/>
    <mergeCell ref="J125:K125"/>
    <mergeCell ref="G120:I120"/>
    <mergeCell ref="G125:I125"/>
    <mergeCell ref="E120:F120"/>
    <mergeCell ref="C125:D125"/>
    <mergeCell ref="C120:D120"/>
  </mergeCells>
  <pageMargins left="0.4" right="0.2" top="0.5" bottom="0.4" header="0.3" footer="0.3"/>
  <pageSetup paperSize="9" orientation="landscape" verticalDpi="0" r:id="rId1"/>
  <headerFooter differentFirst="1">
    <oddHeader>Trang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TK_AK_PA2</vt:lpstr>
      <vt:lpstr>HBTN_PA2</vt:lpstr>
      <vt:lpstr>HBTN_PA2!Print_Titles</vt:lpstr>
      <vt:lpstr>TK_AK_PA2!Print_Titles</vt:lpstr>
      <vt:lpstr>HBTN_PA2!Vùng_In</vt:lpstr>
      <vt:lpstr>TK_AK_PA2!Vùng_In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Trinh</dc:creator>
  <cp:lastModifiedBy>PC</cp:lastModifiedBy>
  <cp:lastPrinted>2021-10-27T06:42:54Z</cp:lastPrinted>
  <dcterms:created xsi:type="dcterms:W3CDTF">2015-06-05T18:17:20Z</dcterms:created>
  <dcterms:modified xsi:type="dcterms:W3CDTF">2021-10-28T05:03:08Z</dcterms:modified>
</cp:coreProperties>
</file>